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추재철\추재철담당자\공시송달\"/>
    </mc:Choice>
  </mc:AlternateContent>
  <bookViews>
    <workbookView xWindow="0" yWindow="0" windowWidth="28800" windowHeight="11775"/>
  </bookViews>
  <sheets>
    <sheet name="사동" sheetId="1" r:id="rId1"/>
  </sheets>
  <definedNames>
    <definedName name="_xlnm._FilterDatabase" localSheetId="0" hidden="1">사동!$A$2:$U$242</definedName>
    <definedName name="_xlnm.Print_Area" localSheetId="0">사동!$A$1:$U$651</definedName>
    <definedName name="_xlnm.Print_Titles" localSheetId="0">사동!$1:$2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651" i="1" l="1"/>
  <c r="T651" i="1" s="1"/>
  <c r="U651" i="1" s="1"/>
  <c r="Q650" i="1"/>
  <c r="T650" i="1" s="1"/>
  <c r="U650" i="1" s="1"/>
  <c r="Q649" i="1"/>
  <c r="T649" i="1" s="1"/>
  <c r="U649" i="1" s="1"/>
  <c r="Q648" i="1"/>
  <c r="T648" i="1" s="1"/>
  <c r="Q647" i="1"/>
  <c r="T647" i="1" s="1"/>
  <c r="Q646" i="1"/>
  <c r="T646" i="1" s="1"/>
  <c r="Q645" i="1"/>
  <c r="T645" i="1" s="1"/>
  <c r="Q644" i="1"/>
  <c r="T644" i="1" s="1"/>
  <c r="U644" i="1" s="1"/>
  <c r="Q643" i="1"/>
  <c r="T643" i="1" s="1"/>
  <c r="U643" i="1" s="1"/>
  <c r="Q642" i="1"/>
  <c r="T642" i="1" s="1"/>
  <c r="Q641" i="1"/>
  <c r="T641" i="1" s="1"/>
  <c r="Q640" i="1"/>
  <c r="T640" i="1" s="1"/>
  <c r="U640" i="1" s="1"/>
  <c r="Q639" i="1"/>
  <c r="T639" i="1" s="1"/>
  <c r="U639" i="1" s="1"/>
  <c r="Q638" i="1"/>
  <c r="T638" i="1" s="1"/>
  <c r="U638" i="1" s="1"/>
  <c r="Q637" i="1"/>
  <c r="T637" i="1" s="1"/>
  <c r="U637" i="1" s="1"/>
  <c r="Q636" i="1"/>
  <c r="T636" i="1" s="1"/>
  <c r="U636" i="1" s="1"/>
  <c r="Q635" i="1"/>
  <c r="T635" i="1" s="1"/>
  <c r="U635" i="1" s="1"/>
  <c r="Q634" i="1"/>
  <c r="T634" i="1" s="1"/>
  <c r="U634" i="1" s="1"/>
  <c r="Q633" i="1"/>
  <c r="T633" i="1" s="1"/>
  <c r="Q632" i="1"/>
  <c r="T632" i="1" s="1"/>
  <c r="Q631" i="1"/>
  <c r="T631" i="1" s="1"/>
  <c r="U631" i="1" s="1"/>
  <c r="Q630" i="1"/>
  <c r="T630" i="1" s="1"/>
  <c r="U630" i="1" s="1"/>
  <c r="Q629" i="1"/>
  <c r="T629" i="1" s="1"/>
  <c r="Q628" i="1"/>
  <c r="T628" i="1" s="1"/>
  <c r="Q627" i="1"/>
  <c r="T627" i="1" s="1"/>
  <c r="U627" i="1" s="1"/>
  <c r="Q626" i="1"/>
  <c r="T626" i="1" s="1"/>
  <c r="U626" i="1" s="1"/>
  <c r="Q625" i="1"/>
  <c r="T625" i="1" s="1"/>
  <c r="U625" i="1" s="1"/>
  <c r="Q599" i="1"/>
  <c r="T599" i="1" s="1"/>
  <c r="U599" i="1" s="1"/>
  <c r="Q600" i="1"/>
  <c r="T600" i="1" s="1"/>
  <c r="Q601" i="1"/>
  <c r="T601" i="1" s="1"/>
  <c r="Q624" i="1"/>
  <c r="T624" i="1" s="1"/>
  <c r="U624" i="1" s="1"/>
  <c r="Q623" i="1"/>
  <c r="T623" i="1" s="1"/>
  <c r="U623" i="1" s="1"/>
  <c r="Q622" i="1"/>
  <c r="T622" i="1" s="1"/>
  <c r="U622" i="1" s="1"/>
  <c r="Q621" i="1"/>
  <c r="T621" i="1" s="1"/>
  <c r="U621" i="1" s="1"/>
  <c r="Q620" i="1"/>
  <c r="T620" i="1" s="1"/>
  <c r="U620" i="1" s="1"/>
  <c r="Q619" i="1"/>
  <c r="T619" i="1" s="1"/>
  <c r="U619" i="1" s="1"/>
  <c r="Q618" i="1"/>
  <c r="T618" i="1" s="1"/>
  <c r="U618" i="1" s="1"/>
  <c r="Q617" i="1"/>
  <c r="T617" i="1" s="1"/>
  <c r="U617" i="1" s="1"/>
  <c r="Q616" i="1"/>
  <c r="T616" i="1" s="1"/>
  <c r="U616" i="1" s="1"/>
  <c r="Q615" i="1"/>
  <c r="T615" i="1" s="1"/>
  <c r="U615" i="1" s="1"/>
  <c r="Q614" i="1"/>
  <c r="T614" i="1" s="1"/>
  <c r="Q613" i="1"/>
  <c r="T613" i="1" s="1"/>
  <c r="Q612" i="1"/>
  <c r="T612" i="1" s="1"/>
  <c r="Q611" i="1"/>
  <c r="T611" i="1" s="1"/>
  <c r="U611" i="1" s="1"/>
  <c r="Q610" i="1"/>
  <c r="T610" i="1" s="1"/>
  <c r="Q609" i="1"/>
  <c r="T609" i="1" s="1"/>
  <c r="Q608" i="1"/>
  <c r="T608" i="1" s="1"/>
  <c r="U608" i="1" s="1"/>
  <c r="Q607" i="1"/>
  <c r="T607" i="1" s="1"/>
  <c r="Q606" i="1"/>
  <c r="T606" i="1" s="1"/>
  <c r="Q605" i="1"/>
  <c r="T605" i="1" s="1"/>
  <c r="U605" i="1" s="1"/>
  <c r="Q604" i="1"/>
  <c r="T604" i="1" s="1"/>
  <c r="U604" i="1" s="1"/>
  <c r="Q603" i="1"/>
  <c r="T603" i="1" s="1"/>
  <c r="Q602" i="1"/>
  <c r="T602" i="1" s="1"/>
  <c r="Q572" i="1"/>
  <c r="T572" i="1" s="1"/>
  <c r="U572" i="1" s="1"/>
  <c r="Q573" i="1"/>
  <c r="T573" i="1" s="1"/>
  <c r="U573" i="1" s="1"/>
  <c r="Q574" i="1"/>
  <c r="T574" i="1" s="1"/>
  <c r="U574" i="1" s="1"/>
  <c r="Q598" i="1"/>
  <c r="T598" i="1" s="1"/>
  <c r="Q597" i="1"/>
  <c r="T597" i="1" s="1"/>
  <c r="Q596" i="1"/>
  <c r="T596" i="1" s="1"/>
  <c r="U596" i="1" s="1"/>
  <c r="Q595" i="1"/>
  <c r="T595" i="1" s="1"/>
  <c r="U595" i="1" s="1"/>
  <c r="Q594" i="1"/>
  <c r="T594" i="1" s="1"/>
  <c r="U594" i="1" s="1"/>
  <c r="Q593" i="1"/>
  <c r="T593" i="1" s="1"/>
  <c r="U593" i="1" s="1"/>
  <c r="Q592" i="1"/>
  <c r="T592" i="1" s="1"/>
  <c r="U592" i="1" s="1"/>
  <c r="Q591" i="1"/>
  <c r="T591" i="1" s="1"/>
  <c r="U591" i="1" s="1"/>
  <c r="Q590" i="1"/>
  <c r="T590" i="1" s="1"/>
  <c r="U590" i="1" s="1"/>
  <c r="Q589" i="1"/>
  <c r="T589" i="1" s="1"/>
  <c r="U589" i="1" s="1"/>
  <c r="Q588" i="1"/>
  <c r="T588" i="1" s="1"/>
  <c r="U588" i="1" s="1"/>
  <c r="Q587" i="1"/>
  <c r="T587" i="1" s="1"/>
  <c r="U587" i="1" s="1"/>
  <c r="Q586" i="1"/>
  <c r="T586" i="1" s="1"/>
  <c r="U586" i="1" s="1"/>
  <c r="P585" i="1"/>
  <c r="Q585" i="1" s="1"/>
  <c r="T585" i="1" s="1"/>
  <c r="U585" i="1" s="1"/>
  <c r="Q584" i="1"/>
  <c r="T584" i="1" s="1"/>
  <c r="U584" i="1" s="1"/>
  <c r="Q583" i="1"/>
  <c r="T583" i="1" s="1"/>
  <c r="U583" i="1" s="1"/>
  <c r="Q582" i="1"/>
  <c r="T582" i="1" s="1"/>
  <c r="Q581" i="1"/>
  <c r="T581" i="1" s="1"/>
  <c r="Q580" i="1"/>
  <c r="T580" i="1" s="1"/>
  <c r="U580" i="1" s="1"/>
  <c r="Q579" i="1"/>
  <c r="T579" i="1" s="1"/>
  <c r="U579" i="1" s="1"/>
  <c r="Q578" i="1"/>
  <c r="T578" i="1" s="1"/>
  <c r="U578" i="1" s="1"/>
  <c r="Q577" i="1"/>
  <c r="T577" i="1" s="1"/>
  <c r="U577" i="1" s="1"/>
  <c r="Q576" i="1"/>
  <c r="T576" i="1" s="1"/>
  <c r="U576" i="1" s="1"/>
  <c r="Q575" i="1"/>
  <c r="T575" i="1" s="1"/>
  <c r="U575" i="1" s="1"/>
  <c r="Q571" i="1"/>
  <c r="T571" i="1" s="1"/>
  <c r="U571" i="1" s="1"/>
  <c r="Q570" i="1"/>
  <c r="T570" i="1" s="1"/>
  <c r="U570" i="1" s="1"/>
  <c r="Q569" i="1"/>
  <c r="T569" i="1" s="1"/>
  <c r="U569" i="1" s="1"/>
  <c r="Q568" i="1"/>
  <c r="T568" i="1" s="1"/>
  <c r="U568" i="1" s="1"/>
  <c r="Q567" i="1"/>
  <c r="T567" i="1" s="1"/>
  <c r="U567" i="1" s="1"/>
  <c r="Q566" i="1"/>
  <c r="T566" i="1" s="1"/>
  <c r="U566" i="1" s="1"/>
  <c r="Q565" i="1"/>
  <c r="T565" i="1" s="1"/>
  <c r="U565" i="1" s="1"/>
  <c r="Q564" i="1"/>
  <c r="T564" i="1" s="1"/>
  <c r="U564" i="1" s="1"/>
  <c r="Q563" i="1"/>
  <c r="T563" i="1" s="1"/>
  <c r="U563" i="1" s="1"/>
  <c r="Q562" i="1"/>
  <c r="T562" i="1" s="1"/>
  <c r="U562" i="1" s="1"/>
  <c r="Q561" i="1"/>
  <c r="T561" i="1" s="1"/>
  <c r="U561" i="1" s="1"/>
  <c r="Q560" i="1"/>
  <c r="T560" i="1" s="1"/>
  <c r="U560" i="1" s="1"/>
  <c r="Q559" i="1"/>
  <c r="T559" i="1" s="1"/>
  <c r="U559" i="1" s="1"/>
  <c r="Q558" i="1"/>
  <c r="T558" i="1" s="1"/>
  <c r="Q557" i="1"/>
  <c r="T557" i="1" s="1"/>
  <c r="Q556" i="1"/>
  <c r="T556" i="1" s="1"/>
  <c r="Q555" i="1"/>
  <c r="T555" i="1" s="1"/>
  <c r="U555" i="1" s="1"/>
  <c r="Q554" i="1"/>
  <c r="T554" i="1" s="1"/>
  <c r="U554" i="1" s="1"/>
  <c r="Q553" i="1"/>
  <c r="T553" i="1" s="1"/>
  <c r="U553" i="1" s="1"/>
  <c r="Q552" i="1"/>
  <c r="T552" i="1" s="1"/>
  <c r="Q551" i="1"/>
  <c r="T551" i="1" s="1"/>
  <c r="Q550" i="1"/>
  <c r="T550" i="1" s="1"/>
  <c r="U550" i="1" s="1"/>
  <c r="Q549" i="1"/>
  <c r="T549" i="1" s="1"/>
  <c r="U549" i="1" s="1"/>
  <c r="Q548" i="1"/>
  <c r="T548" i="1" s="1"/>
  <c r="Q547" i="1"/>
  <c r="T547" i="1" s="1"/>
  <c r="Q546" i="1"/>
  <c r="T546" i="1" s="1"/>
  <c r="Q545" i="1"/>
  <c r="T545" i="1" s="1"/>
  <c r="P544" i="1"/>
  <c r="Q544" i="1" s="1"/>
  <c r="T544" i="1" s="1"/>
  <c r="U544" i="1" s="1"/>
  <c r="Q528" i="1"/>
  <c r="T528" i="1" s="1"/>
  <c r="U528" i="1" s="1"/>
  <c r="Q529" i="1"/>
  <c r="T529" i="1" s="1"/>
  <c r="U529" i="1" s="1"/>
  <c r="Q530" i="1"/>
  <c r="T530" i="1" s="1"/>
  <c r="U530" i="1" s="1"/>
  <c r="Q531" i="1"/>
  <c r="T531" i="1" s="1"/>
  <c r="U531" i="1" s="1"/>
  <c r="Q532" i="1"/>
  <c r="T532" i="1" s="1"/>
  <c r="U532" i="1" s="1"/>
  <c r="Q533" i="1"/>
  <c r="T533" i="1" s="1"/>
  <c r="Q534" i="1"/>
  <c r="T534" i="1" s="1"/>
  <c r="Q535" i="1"/>
  <c r="Q536" i="1"/>
  <c r="U539" i="1"/>
  <c r="Q541" i="1"/>
  <c r="T541" i="1" s="1"/>
  <c r="U541" i="1" s="1"/>
  <c r="Q543" i="1"/>
  <c r="T543" i="1" s="1"/>
  <c r="U543" i="1" s="1"/>
  <c r="Q542" i="1"/>
  <c r="T542" i="1" s="1"/>
  <c r="U542" i="1" s="1"/>
  <c r="Q527" i="1"/>
  <c r="T527" i="1" s="1"/>
  <c r="U527" i="1" s="1"/>
  <c r="Q526" i="1"/>
  <c r="T526" i="1" s="1"/>
  <c r="U526" i="1" s="1"/>
  <c r="Q525" i="1"/>
  <c r="T525" i="1" s="1"/>
  <c r="U525" i="1" s="1"/>
  <c r="Q524" i="1"/>
  <c r="T524" i="1" s="1"/>
  <c r="U524" i="1" s="1"/>
  <c r="Q523" i="1"/>
  <c r="T523" i="1" s="1"/>
  <c r="U523" i="1" s="1"/>
  <c r="Q522" i="1"/>
  <c r="T522" i="1" s="1"/>
  <c r="U522" i="1" s="1"/>
  <c r="Q521" i="1"/>
  <c r="T521" i="1" s="1"/>
  <c r="U521" i="1" s="1"/>
  <c r="Q520" i="1"/>
  <c r="T520" i="1" s="1"/>
  <c r="Q519" i="1"/>
  <c r="T519" i="1" s="1"/>
  <c r="Q518" i="1"/>
  <c r="T518" i="1" s="1"/>
  <c r="Q517" i="1"/>
  <c r="T517" i="1" s="1"/>
  <c r="U517" i="1" s="1"/>
  <c r="Q516" i="1"/>
  <c r="T516" i="1" s="1"/>
  <c r="U516" i="1" s="1"/>
  <c r="Q515" i="1"/>
  <c r="T515" i="1" s="1"/>
  <c r="U515" i="1" s="1"/>
  <c r="Q514" i="1"/>
  <c r="T514" i="1" s="1"/>
  <c r="U514" i="1" s="1"/>
  <c r="Q513" i="1"/>
  <c r="T513" i="1" s="1"/>
  <c r="Q512" i="1"/>
  <c r="T512" i="1" s="1"/>
  <c r="Q511" i="1"/>
  <c r="T511" i="1" s="1"/>
  <c r="Q510" i="1"/>
  <c r="T510" i="1" s="1"/>
  <c r="Q509" i="1"/>
  <c r="T509" i="1" s="1"/>
  <c r="Q508" i="1"/>
  <c r="T508" i="1" s="1"/>
  <c r="U508" i="1" s="1"/>
  <c r="Q507" i="1"/>
  <c r="T507" i="1" s="1"/>
  <c r="U507" i="1" s="1"/>
  <c r="P506" i="1"/>
  <c r="Q506" i="1" s="1"/>
  <c r="T506" i="1" s="1"/>
  <c r="U506" i="1" s="1"/>
  <c r="P505" i="1"/>
  <c r="Q505" i="1" s="1"/>
  <c r="T505" i="1" s="1"/>
  <c r="U505" i="1" s="1"/>
  <c r="P504" i="1"/>
  <c r="Q504" i="1" s="1"/>
  <c r="T504" i="1" s="1"/>
  <c r="U504" i="1" s="1"/>
  <c r="P503" i="1"/>
  <c r="Q503" i="1" s="1"/>
  <c r="T503" i="1" s="1"/>
  <c r="U503" i="1" s="1"/>
  <c r="P502" i="1"/>
  <c r="Q502" i="1" s="1"/>
  <c r="T502" i="1" s="1"/>
  <c r="U502" i="1" s="1"/>
  <c r="P501" i="1"/>
  <c r="Q501" i="1" s="1"/>
  <c r="T501" i="1" s="1"/>
  <c r="U501" i="1" s="1"/>
  <c r="P500" i="1"/>
  <c r="Q500" i="1" s="1"/>
  <c r="T500" i="1" s="1"/>
  <c r="U500" i="1" s="1"/>
  <c r="P499" i="1"/>
  <c r="Q499" i="1" s="1"/>
  <c r="T499" i="1" s="1"/>
  <c r="U499" i="1" s="1"/>
  <c r="P498" i="1"/>
  <c r="Q498" i="1" s="1"/>
  <c r="T498" i="1" s="1"/>
  <c r="U498" i="1" s="1"/>
  <c r="P497" i="1"/>
  <c r="Q497" i="1" s="1"/>
  <c r="T497" i="1" s="1"/>
  <c r="U497" i="1" s="1"/>
  <c r="P496" i="1"/>
  <c r="Q496" i="1" s="1"/>
  <c r="T496" i="1" s="1"/>
  <c r="U496" i="1" s="1"/>
  <c r="P495" i="1"/>
  <c r="Q495" i="1" s="1"/>
  <c r="T495" i="1" s="1"/>
  <c r="U495" i="1" s="1"/>
  <c r="P494" i="1"/>
  <c r="Q494" i="1" s="1"/>
  <c r="T494" i="1" s="1"/>
  <c r="U494" i="1" s="1"/>
  <c r="P493" i="1"/>
  <c r="Q493" i="1" s="1"/>
  <c r="T493" i="1" s="1"/>
  <c r="U493" i="1" s="1"/>
  <c r="P492" i="1"/>
  <c r="Q492" i="1" s="1"/>
  <c r="T492" i="1" s="1"/>
  <c r="U492" i="1" s="1"/>
  <c r="P491" i="1"/>
  <c r="Q491" i="1" s="1"/>
  <c r="T491" i="1" s="1"/>
  <c r="U491" i="1" s="1"/>
  <c r="P490" i="1"/>
  <c r="Q490" i="1" s="1"/>
  <c r="T490" i="1" s="1"/>
  <c r="U490" i="1" s="1"/>
  <c r="P489" i="1"/>
  <c r="Q489" i="1" s="1"/>
  <c r="T489" i="1" s="1"/>
  <c r="U489" i="1" s="1"/>
  <c r="P488" i="1"/>
  <c r="Q488" i="1" s="1"/>
  <c r="T488" i="1" s="1"/>
  <c r="U488" i="1" s="1"/>
  <c r="P487" i="1"/>
  <c r="Q487" i="1" s="1"/>
  <c r="T487" i="1" s="1"/>
  <c r="U487" i="1" s="1"/>
  <c r="P486" i="1"/>
  <c r="Q486" i="1" s="1"/>
  <c r="T486" i="1" s="1"/>
  <c r="U486" i="1" s="1"/>
  <c r="P485" i="1"/>
  <c r="Q485" i="1" s="1"/>
  <c r="T485" i="1" s="1"/>
  <c r="U485" i="1" s="1"/>
  <c r="P484" i="1"/>
  <c r="Q484" i="1" s="1"/>
  <c r="T484" i="1" s="1"/>
  <c r="U484" i="1" s="1"/>
  <c r="P483" i="1"/>
  <c r="Q483" i="1" s="1"/>
  <c r="T483" i="1" s="1"/>
  <c r="U483" i="1" s="1"/>
  <c r="P482" i="1"/>
  <c r="Q482" i="1" s="1"/>
  <c r="T482" i="1" s="1"/>
  <c r="U482" i="1" s="1"/>
  <c r="P481" i="1"/>
  <c r="Q481" i="1" s="1"/>
  <c r="T481" i="1" s="1"/>
  <c r="P480" i="1"/>
  <c r="Q480" i="1" s="1"/>
  <c r="T480" i="1" s="1"/>
  <c r="P479" i="1"/>
  <c r="Q479" i="1" s="1"/>
  <c r="T479" i="1" s="1"/>
  <c r="U479" i="1" s="1"/>
  <c r="P478" i="1"/>
  <c r="Q478" i="1" s="1"/>
  <c r="T478" i="1" s="1"/>
  <c r="U478" i="1" s="1"/>
  <c r="P477" i="1"/>
  <c r="Q477" i="1" s="1"/>
  <c r="T477" i="1" s="1"/>
  <c r="U477" i="1" s="1"/>
  <c r="P476" i="1"/>
  <c r="Q476" i="1" s="1"/>
  <c r="T476" i="1" s="1"/>
  <c r="U476" i="1" s="1"/>
  <c r="P475" i="1"/>
  <c r="Q475" i="1" s="1"/>
  <c r="T475" i="1" s="1"/>
  <c r="U475" i="1" s="1"/>
  <c r="Q474" i="1"/>
  <c r="T474" i="1" s="1"/>
  <c r="U474" i="1" s="1"/>
  <c r="P473" i="1"/>
  <c r="Q473" i="1" s="1"/>
  <c r="T473" i="1" s="1"/>
  <c r="P472" i="1"/>
  <c r="Q472" i="1" s="1"/>
  <c r="T472" i="1" s="1"/>
  <c r="Q471" i="1"/>
  <c r="T471" i="1" s="1"/>
  <c r="Q470" i="1"/>
  <c r="T470" i="1" s="1"/>
  <c r="Q469" i="1"/>
  <c r="T469" i="1" s="1"/>
  <c r="U469" i="1" s="1"/>
  <c r="Q468" i="1"/>
  <c r="T468" i="1" s="1"/>
  <c r="U468" i="1" s="1"/>
  <c r="Q467" i="1"/>
  <c r="T467" i="1" s="1"/>
  <c r="Q466" i="1"/>
  <c r="T466" i="1" s="1"/>
  <c r="Q463" i="1"/>
  <c r="T463" i="1" s="1"/>
  <c r="Q462" i="1"/>
  <c r="T462" i="1" s="1"/>
  <c r="Q461" i="1"/>
  <c r="T461" i="1" s="1"/>
  <c r="U461" i="1" s="1"/>
  <c r="Q458" i="1"/>
  <c r="T458" i="1" s="1"/>
  <c r="U458" i="1" s="1"/>
  <c r="Q457" i="1"/>
  <c r="T457" i="1" s="1"/>
  <c r="U457" i="1" s="1"/>
  <c r="Q456" i="1"/>
  <c r="T456" i="1" s="1"/>
  <c r="U456" i="1" s="1"/>
  <c r="Q455" i="1"/>
  <c r="T455" i="1" s="1"/>
  <c r="U455" i="1" s="1"/>
  <c r="Q454" i="1"/>
  <c r="T454" i="1" s="1"/>
  <c r="U454" i="1" s="1"/>
  <c r="Q453" i="1"/>
  <c r="T453" i="1" s="1"/>
  <c r="U453" i="1" s="1"/>
  <c r="Q452" i="1"/>
  <c r="T452" i="1" s="1"/>
  <c r="U452" i="1" s="1"/>
  <c r="Q451" i="1"/>
  <c r="T451" i="1" s="1"/>
  <c r="U451" i="1" s="1"/>
  <c r="Q450" i="1"/>
  <c r="T450" i="1" s="1"/>
  <c r="U450" i="1" s="1"/>
  <c r="Q449" i="1"/>
  <c r="T449" i="1" s="1"/>
  <c r="U449" i="1" s="1"/>
  <c r="Q448" i="1"/>
  <c r="T448" i="1" s="1"/>
  <c r="U448" i="1" s="1"/>
  <c r="Q447" i="1"/>
  <c r="T447" i="1" s="1"/>
  <c r="U447" i="1" s="1"/>
  <c r="Q446" i="1"/>
  <c r="T446" i="1" s="1"/>
  <c r="U446" i="1" s="1"/>
  <c r="Q445" i="1"/>
  <c r="T445" i="1" s="1"/>
  <c r="U445" i="1" s="1"/>
  <c r="Q444" i="1"/>
  <c r="T444" i="1" s="1"/>
  <c r="U444" i="1" s="1"/>
  <c r="Q443" i="1"/>
  <c r="T443" i="1" s="1"/>
  <c r="U443" i="1" s="1"/>
  <c r="Q442" i="1"/>
  <c r="T442" i="1" s="1"/>
  <c r="U442" i="1" s="1"/>
  <c r="Q441" i="1"/>
  <c r="T441" i="1" s="1"/>
  <c r="U441" i="1" s="1"/>
  <c r="Q440" i="1"/>
  <c r="T440" i="1" s="1"/>
  <c r="U440" i="1" s="1"/>
  <c r="Q439" i="1"/>
  <c r="T439" i="1" s="1"/>
  <c r="U439" i="1" s="1"/>
  <c r="Q438" i="1"/>
  <c r="T438" i="1" s="1"/>
  <c r="Q437" i="1"/>
  <c r="T437" i="1" s="1"/>
  <c r="Q436" i="1"/>
  <c r="T436" i="1" s="1"/>
  <c r="U436" i="1" s="1"/>
  <c r="Q435" i="1"/>
  <c r="T435" i="1" s="1"/>
  <c r="Q434" i="1"/>
  <c r="T434" i="1" s="1"/>
  <c r="Q433" i="1"/>
  <c r="T433" i="1" s="1"/>
  <c r="Q432" i="1"/>
  <c r="T432" i="1" s="1"/>
  <c r="Q431" i="1"/>
  <c r="T431" i="1" s="1"/>
  <c r="U431" i="1" s="1"/>
  <c r="Q430" i="1"/>
  <c r="T430" i="1" s="1"/>
  <c r="U430" i="1" s="1"/>
  <c r="Q429" i="1"/>
  <c r="T429" i="1" s="1"/>
  <c r="Q428" i="1"/>
  <c r="T428" i="1" s="1"/>
  <c r="Q427" i="1"/>
  <c r="T427" i="1" s="1"/>
  <c r="Q426" i="1"/>
  <c r="T426" i="1" s="1"/>
  <c r="Q425" i="1"/>
  <c r="T425" i="1" s="1"/>
  <c r="U425" i="1" s="1"/>
  <c r="Q424" i="1"/>
  <c r="T424" i="1" s="1"/>
  <c r="Q423" i="1"/>
  <c r="T423" i="1" s="1"/>
  <c r="Q422" i="1"/>
  <c r="T422" i="1" s="1"/>
  <c r="Q421" i="1"/>
  <c r="T421" i="1" s="1"/>
  <c r="Q420" i="1"/>
  <c r="T420" i="1" s="1"/>
  <c r="Q419" i="1"/>
  <c r="T419" i="1" s="1"/>
  <c r="Q418" i="1"/>
  <c r="T418" i="1" s="1"/>
  <c r="Q417" i="1"/>
  <c r="T417" i="1" s="1"/>
  <c r="Q416" i="1"/>
  <c r="T416" i="1" s="1"/>
  <c r="U416" i="1" s="1"/>
  <c r="Q415" i="1"/>
  <c r="T415" i="1" s="1"/>
  <c r="U415" i="1" s="1"/>
  <c r="Q414" i="1"/>
  <c r="T414" i="1" s="1"/>
  <c r="U414" i="1" s="1"/>
  <c r="Q413" i="1"/>
  <c r="T413" i="1" s="1"/>
  <c r="U413" i="1" s="1"/>
  <c r="Q412" i="1"/>
  <c r="T412" i="1" s="1"/>
  <c r="U412" i="1" s="1"/>
  <c r="Q411" i="1"/>
  <c r="T411" i="1" s="1"/>
  <c r="Q410" i="1"/>
  <c r="T410" i="1" s="1"/>
  <c r="Q409" i="1"/>
  <c r="T409" i="1" s="1"/>
  <c r="U409" i="1" s="1"/>
  <c r="Q408" i="1"/>
  <c r="T408" i="1" s="1"/>
  <c r="Q407" i="1"/>
  <c r="T407" i="1" s="1"/>
  <c r="Q406" i="1"/>
  <c r="T406" i="1" s="1"/>
  <c r="Q405" i="1"/>
  <c r="T405" i="1" s="1"/>
  <c r="Q404" i="1"/>
  <c r="T404" i="1" s="1"/>
  <c r="U404" i="1" s="1"/>
  <c r="Q403" i="1"/>
  <c r="T403" i="1" s="1"/>
  <c r="U403" i="1" s="1"/>
  <c r="Q402" i="1"/>
  <c r="T402" i="1" s="1"/>
  <c r="U402" i="1" s="1"/>
  <c r="Q401" i="1"/>
  <c r="T401" i="1" s="1"/>
  <c r="Q400" i="1"/>
  <c r="T400" i="1" s="1"/>
  <c r="Q399" i="1"/>
  <c r="T399" i="1" s="1"/>
  <c r="U399" i="1" s="1"/>
  <c r="Q398" i="1"/>
  <c r="T398" i="1" s="1"/>
  <c r="U398" i="1" s="1"/>
  <c r="Q397" i="1"/>
  <c r="T397" i="1" s="1"/>
  <c r="U397" i="1" s="1"/>
  <c r="Q396" i="1"/>
  <c r="T396" i="1" s="1"/>
  <c r="U396" i="1" s="1"/>
  <c r="Q395" i="1"/>
  <c r="T395" i="1" s="1"/>
  <c r="U395" i="1" s="1"/>
  <c r="Q394" i="1"/>
  <c r="T394" i="1" s="1"/>
  <c r="Q393" i="1"/>
  <c r="T393" i="1" s="1"/>
  <c r="Q392" i="1"/>
  <c r="T392" i="1" s="1"/>
  <c r="Q391" i="1"/>
  <c r="T391" i="1" s="1"/>
  <c r="Q390" i="1"/>
  <c r="T390" i="1" s="1"/>
  <c r="Q389" i="1"/>
  <c r="T389" i="1" s="1"/>
  <c r="U389" i="1" s="1"/>
  <c r="Q388" i="1"/>
  <c r="T388" i="1" s="1"/>
  <c r="U388" i="1" s="1"/>
  <c r="Q387" i="1"/>
  <c r="T387" i="1" s="1"/>
  <c r="U387" i="1" s="1"/>
  <c r="Q386" i="1"/>
  <c r="T386" i="1" s="1"/>
  <c r="U386" i="1" s="1"/>
  <c r="Q385" i="1"/>
  <c r="T385" i="1" s="1"/>
  <c r="U385" i="1" s="1"/>
  <c r="Q384" i="1"/>
  <c r="T384" i="1" s="1"/>
  <c r="U384" i="1" s="1"/>
  <c r="Q382" i="1"/>
  <c r="T382" i="1" s="1"/>
  <c r="U382" i="1" s="1"/>
  <c r="Q381" i="1"/>
  <c r="T381" i="1" s="1"/>
  <c r="U381" i="1" s="1"/>
  <c r="Q380" i="1"/>
  <c r="T380" i="1" s="1"/>
  <c r="U380" i="1" s="1"/>
  <c r="Q379" i="1"/>
  <c r="T379" i="1" s="1"/>
  <c r="U379" i="1" s="1"/>
  <c r="Q378" i="1"/>
  <c r="T378" i="1" s="1"/>
  <c r="U378" i="1" s="1"/>
  <c r="Q377" i="1"/>
  <c r="T377" i="1" s="1"/>
  <c r="U377" i="1" s="1"/>
  <c r="Q376" i="1"/>
  <c r="T376" i="1" s="1"/>
  <c r="U376" i="1" s="1"/>
  <c r="Q375" i="1"/>
  <c r="T375" i="1" s="1"/>
  <c r="Q374" i="1"/>
  <c r="T374" i="1" s="1"/>
  <c r="Q373" i="1"/>
  <c r="T373" i="1" s="1"/>
  <c r="U373" i="1" s="1"/>
  <c r="Q372" i="1"/>
  <c r="T372" i="1" s="1"/>
  <c r="U372" i="1" s="1"/>
  <c r="S371" i="1"/>
  <c r="Q371" i="1"/>
  <c r="S370" i="1"/>
  <c r="Q370" i="1"/>
  <c r="Q369" i="1"/>
  <c r="T369" i="1" s="1"/>
  <c r="Q368" i="1"/>
  <c r="T368" i="1" s="1"/>
  <c r="Q367" i="1"/>
  <c r="T367" i="1" s="1"/>
  <c r="U367" i="1" s="1"/>
  <c r="Q366" i="1"/>
  <c r="T366" i="1" s="1"/>
  <c r="U366" i="1" s="1"/>
  <c r="Q365" i="1"/>
  <c r="T365" i="1" s="1"/>
  <c r="U365" i="1" s="1"/>
  <c r="Q364" i="1"/>
  <c r="T364" i="1" s="1"/>
  <c r="Q363" i="1"/>
  <c r="T363" i="1" s="1"/>
  <c r="Q362" i="1"/>
  <c r="T362" i="1" s="1"/>
  <c r="Q361" i="1"/>
  <c r="T361" i="1" s="1"/>
  <c r="Q360" i="1"/>
  <c r="T360" i="1" s="1"/>
  <c r="Q359" i="1"/>
  <c r="T359" i="1" s="1"/>
  <c r="U359" i="1" s="1"/>
  <c r="Q358" i="1"/>
  <c r="T358" i="1" s="1"/>
  <c r="U358" i="1" s="1"/>
  <c r="Q357" i="1"/>
  <c r="T357" i="1" s="1"/>
  <c r="U357" i="1" s="1"/>
  <c r="Q356" i="1"/>
  <c r="T356" i="1" s="1"/>
  <c r="U356" i="1" s="1"/>
  <c r="S355" i="1"/>
  <c r="Q355" i="1"/>
  <c r="Q354" i="1"/>
  <c r="T354" i="1" s="1"/>
  <c r="U354" i="1" s="1"/>
  <c r="Q353" i="1"/>
  <c r="T353" i="1" s="1"/>
  <c r="U353" i="1" s="1"/>
  <c r="Q352" i="1"/>
  <c r="T352" i="1" s="1"/>
  <c r="U352" i="1" s="1"/>
  <c r="Q351" i="1"/>
  <c r="T351" i="1" s="1"/>
  <c r="Q350" i="1"/>
  <c r="T350" i="1" s="1"/>
  <c r="Q349" i="1"/>
  <c r="T349" i="1" s="1"/>
  <c r="U349" i="1" s="1"/>
  <c r="Q348" i="1"/>
  <c r="T348" i="1" s="1"/>
  <c r="U348" i="1" s="1"/>
  <c r="Q347" i="1"/>
  <c r="T347" i="1" s="1"/>
  <c r="Q346" i="1"/>
  <c r="T346" i="1" s="1"/>
  <c r="Q345" i="1"/>
  <c r="T345" i="1" s="1"/>
  <c r="Q344" i="1"/>
  <c r="T344" i="1" s="1"/>
  <c r="Q343" i="1"/>
  <c r="T343" i="1" s="1"/>
  <c r="U343" i="1" s="1"/>
  <c r="Q342" i="1"/>
  <c r="T342" i="1" s="1"/>
  <c r="U342" i="1" s="1"/>
  <c r="Q341" i="1"/>
  <c r="T341" i="1" s="1"/>
  <c r="U341" i="1" s="1"/>
  <c r="Q340" i="1"/>
  <c r="T340" i="1" s="1"/>
  <c r="Q339" i="1"/>
  <c r="T339" i="1" s="1"/>
  <c r="Q338" i="1"/>
  <c r="T338" i="1" s="1"/>
  <c r="Q337" i="1"/>
  <c r="T337" i="1" s="1"/>
  <c r="Q336" i="1"/>
  <c r="T336" i="1" s="1"/>
  <c r="Q335" i="1"/>
  <c r="T335" i="1" s="1"/>
  <c r="Q334" i="1"/>
  <c r="T334" i="1" s="1"/>
  <c r="Q333" i="1"/>
  <c r="T333" i="1" s="1"/>
  <c r="Q332" i="1"/>
  <c r="T332" i="1" s="1"/>
  <c r="U332" i="1" s="1"/>
  <c r="Q331" i="1"/>
  <c r="T331" i="1" s="1"/>
  <c r="U331" i="1" s="1"/>
  <c r="Q330" i="1"/>
  <c r="T330" i="1" s="1"/>
  <c r="U330" i="1" s="1"/>
  <c r="Q329" i="1"/>
  <c r="T329" i="1" s="1"/>
  <c r="U329" i="1" s="1"/>
  <c r="Q328" i="1"/>
  <c r="T328" i="1" s="1"/>
  <c r="U328" i="1" s="1"/>
  <c r="Q327" i="1"/>
  <c r="T327" i="1" s="1"/>
  <c r="U327" i="1" s="1"/>
  <c r="Q326" i="1"/>
  <c r="T326" i="1" s="1"/>
  <c r="U326" i="1" s="1"/>
  <c r="Q325" i="1"/>
  <c r="T325" i="1" s="1"/>
  <c r="U325" i="1" s="1"/>
  <c r="Q324" i="1"/>
  <c r="T324" i="1" s="1"/>
  <c r="Q323" i="1"/>
  <c r="T323" i="1" s="1"/>
  <c r="Q322" i="1"/>
  <c r="T322" i="1" s="1"/>
  <c r="U322" i="1" s="1"/>
  <c r="Q321" i="1"/>
  <c r="T321" i="1" s="1"/>
  <c r="U321" i="1" s="1"/>
  <c r="Q320" i="1"/>
  <c r="T320" i="1" s="1"/>
  <c r="U320" i="1" s="1"/>
  <c r="Q319" i="1"/>
  <c r="T319" i="1" s="1"/>
  <c r="U319" i="1" s="1"/>
  <c r="Q318" i="1"/>
  <c r="T318" i="1" s="1"/>
  <c r="U318" i="1" s="1"/>
  <c r="Q317" i="1"/>
  <c r="T317" i="1" s="1"/>
  <c r="U317" i="1" s="1"/>
  <c r="Q316" i="1"/>
  <c r="T316" i="1" s="1"/>
  <c r="U316" i="1" s="1"/>
  <c r="Q315" i="1"/>
  <c r="T315" i="1" s="1"/>
  <c r="U315" i="1" s="1"/>
  <c r="Q314" i="1"/>
  <c r="T314" i="1" s="1"/>
  <c r="U314" i="1" s="1"/>
  <c r="Q313" i="1"/>
  <c r="T313" i="1" s="1"/>
  <c r="U313" i="1" s="1"/>
  <c r="Q312" i="1"/>
  <c r="T312" i="1" s="1"/>
  <c r="U312" i="1" s="1"/>
  <c r="Q311" i="1"/>
  <c r="T311" i="1" s="1"/>
  <c r="Q310" i="1"/>
  <c r="T310" i="1" s="1"/>
  <c r="Q309" i="1"/>
  <c r="T309" i="1" s="1"/>
  <c r="U309" i="1" s="1"/>
  <c r="Q308" i="1"/>
  <c r="T308" i="1" s="1"/>
  <c r="U308" i="1" s="1"/>
  <c r="Q307" i="1"/>
  <c r="T307" i="1" s="1"/>
  <c r="U307" i="1" s="1"/>
  <c r="Q306" i="1"/>
  <c r="T306" i="1" s="1"/>
  <c r="U306" i="1" s="1"/>
  <c r="Q305" i="1"/>
  <c r="T305" i="1" s="1"/>
  <c r="U305" i="1" s="1"/>
  <c r="Q304" i="1"/>
  <c r="T304" i="1" s="1"/>
  <c r="U304" i="1" s="1"/>
  <c r="Q303" i="1"/>
  <c r="T303" i="1" s="1"/>
  <c r="U303" i="1" s="1"/>
  <c r="Q302" i="1"/>
  <c r="T302" i="1" s="1"/>
  <c r="U302" i="1" s="1"/>
  <c r="Q301" i="1"/>
  <c r="T301" i="1" s="1"/>
  <c r="U301" i="1" s="1"/>
  <c r="Q300" i="1"/>
  <c r="T300" i="1" s="1"/>
  <c r="Q299" i="1"/>
  <c r="T299" i="1" s="1"/>
  <c r="Q298" i="1"/>
  <c r="T298" i="1" s="1"/>
  <c r="Q297" i="1"/>
  <c r="T297" i="1" s="1"/>
  <c r="Q296" i="1"/>
  <c r="T296" i="1" s="1"/>
  <c r="U296" i="1" s="1"/>
  <c r="Q295" i="1"/>
  <c r="T295" i="1" s="1"/>
  <c r="Q294" i="1"/>
  <c r="T294" i="1" s="1"/>
  <c r="Q293" i="1"/>
  <c r="T293" i="1" s="1"/>
  <c r="U293" i="1" s="1"/>
  <c r="Q292" i="1"/>
  <c r="T292" i="1" s="1"/>
  <c r="U292" i="1" s="1"/>
  <c r="Q291" i="1"/>
  <c r="T291" i="1" s="1"/>
  <c r="Q290" i="1"/>
  <c r="T290" i="1" s="1"/>
  <c r="Q289" i="1"/>
  <c r="T289" i="1" s="1"/>
  <c r="Q288" i="1"/>
  <c r="T288" i="1" s="1"/>
  <c r="Q287" i="1"/>
  <c r="T287" i="1" s="1"/>
  <c r="Q286" i="1"/>
  <c r="T286" i="1" s="1"/>
  <c r="U286" i="1" s="1"/>
  <c r="Q285" i="1"/>
  <c r="T285" i="1" s="1"/>
  <c r="U285" i="1" s="1"/>
  <c r="Q284" i="1"/>
  <c r="T284" i="1" s="1"/>
  <c r="U284" i="1" s="1"/>
  <c r="Q283" i="1"/>
  <c r="T283" i="1" s="1"/>
  <c r="U283" i="1" s="1"/>
  <c r="Q282" i="1"/>
  <c r="T282" i="1" s="1"/>
  <c r="Q281" i="1"/>
  <c r="T281" i="1" s="1"/>
  <c r="Q280" i="1"/>
  <c r="T280" i="1" s="1"/>
  <c r="U280" i="1" s="1"/>
  <c r="Q279" i="1"/>
  <c r="T279" i="1" s="1"/>
  <c r="U279" i="1" s="1"/>
  <c r="Q278" i="1"/>
  <c r="T278" i="1" s="1"/>
  <c r="U278" i="1" s="1"/>
  <c r="Q277" i="1"/>
  <c r="T277" i="1" s="1"/>
  <c r="U277" i="1" s="1"/>
  <c r="Q276" i="1"/>
  <c r="T276" i="1" s="1"/>
  <c r="U276" i="1" s="1"/>
  <c r="Q275" i="1"/>
  <c r="T275" i="1" s="1"/>
  <c r="U275" i="1" s="1"/>
  <c r="Q274" i="1"/>
  <c r="T274" i="1" s="1"/>
  <c r="Q273" i="1"/>
  <c r="T273" i="1" s="1"/>
  <c r="Q272" i="1"/>
  <c r="T272" i="1" s="1"/>
  <c r="U272" i="1" s="1"/>
  <c r="Q271" i="1"/>
  <c r="T271" i="1" s="1"/>
  <c r="U271" i="1" s="1"/>
  <c r="Q270" i="1"/>
  <c r="T270" i="1" s="1"/>
  <c r="U270" i="1" s="1"/>
  <c r="Q269" i="1"/>
  <c r="T269" i="1" s="1"/>
  <c r="Q268" i="1"/>
  <c r="T268" i="1" s="1"/>
  <c r="Q267" i="1"/>
  <c r="T267" i="1" s="1"/>
  <c r="U267" i="1" s="1"/>
  <c r="Q266" i="1"/>
  <c r="T266" i="1" s="1"/>
  <c r="U266" i="1" s="1"/>
  <c r="Q265" i="1"/>
  <c r="T265" i="1" s="1"/>
  <c r="Q264" i="1"/>
  <c r="T264" i="1" s="1"/>
  <c r="Q263" i="1"/>
  <c r="T263" i="1" s="1"/>
  <c r="Q262" i="1"/>
  <c r="T262" i="1" s="1"/>
  <c r="U262" i="1" s="1"/>
  <c r="Q261" i="1"/>
  <c r="T261" i="1" s="1"/>
  <c r="U261" i="1" s="1"/>
  <c r="Q260" i="1"/>
  <c r="T260" i="1" s="1"/>
  <c r="Q259" i="1"/>
  <c r="T259" i="1" s="1"/>
  <c r="Q258" i="1"/>
  <c r="T258" i="1" s="1"/>
  <c r="U258" i="1" s="1"/>
  <c r="Q257" i="1"/>
  <c r="T257" i="1" s="1"/>
  <c r="U257" i="1" s="1"/>
  <c r="Q256" i="1"/>
  <c r="T256" i="1" s="1"/>
  <c r="Q255" i="1"/>
  <c r="T255" i="1" s="1"/>
  <c r="Q254" i="1"/>
  <c r="T254" i="1" s="1"/>
  <c r="Q253" i="1"/>
  <c r="T253" i="1" s="1"/>
  <c r="Q252" i="1"/>
  <c r="T252" i="1" s="1"/>
  <c r="Q251" i="1"/>
  <c r="T251" i="1" s="1"/>
  <c r="Q250" i="1"/>
  <c r="T250" i="1" s="1"/>
  <c r="Q249" i="1"/>
  <c r="T249" i="1" s="1"/>
  <c r="Q248" i="1"/>
  <c r="T248" i="1" s="1"/>
  <c r="Q247" i="1"/>
  <c r="T247" i="1" s="1"/>
  <c r="Q246" i="1"/>
  <c r="T246" i="1" s="1"/>
  <c r="Q245" i="1"/>
  <c r="T245" i="1" s="1"/>
  <c r="Q244" i="1"/>
  <c r="T244" i="1" s="1"/>
  <c r="Q243" i="1"/>
  <c r="T243" i="1" s="1"/>
  <c r="Q242" i="1"/>
  <c r="T242" i="1" s="1"/>
  <c r="U647" i="1" l="1"/>
  <c r="U645" i="1"/>
  <c r="U641" i="1"/>
  <c r="U632" i="1"/>
  <c r="U628" i="1"/>
  <c r="U609" i="1"/>
  <c r="U600" i="1"/>
  <c r="U602" i="1"/>
  <c r="U606" i="1"/>
  <c r="U612" i="1"/>
  <c r="U551" i="1"/>
  <c r="U581" i="1"/>
  <c r="U556" i="1"/>
  <c r="U547" i="1"/>
  <c r="U545" i="1"/>
  <c r="U597" i="1"/>
  <c r="U533" i="1"/>
  <c r="U480" i="1"/>
  <c r="U511" i="1"/>
  <c r="U509" i="1"/>
  <c r="U518" i="1"/>
  <c r="U410" i="1"/>
  <c r="U426" i="1"/>
  <c r="U419" i="1"/>
  <c r="U466" i="1"/>
  <c r="U417" i="1"/>
  <c r="U422" i="1"/>
  <c r="U437" i="1"/>
  <c r="U432" i="1"/>
  <c r="U428" i="1"/>
  <c r="U462" i="1"/>
  <c r="U470" i="1"/>
  <c r="U472" i="1"/>
  <c r="T355" i="1"/>
  <c r="U355" i="1" s="1"/>
  <c r="U360" i="1"/>
  <c r="U333" i="1"/>
  <c r="U337" i="1"/>
  <c r="U246" i="1"/>
  <c r="U273" i="1"/>
  <c r="U335" i="1"/>
  <c r="U374" i="1"/>
  <c r="U263" i="1"/>
  <c r="U323" i="1"/>
  <c r="T371" i="1"/>
  <c r="U371" i="1" s="1"/>
  <c r="U244" i="1"/>
  <c r="U294" i="1"/>
  <c r="U339" i="1"/>
  <c r="U289" i="1"/>
  <c r="U242" i="1"/>
  <c r="U400" i="1"/>
  <c r="U362" i="1"/>
  <c r="U390" i="1"/>
  <c r="U405" i="1"/>
  <c r="U248" i="1"/>
  <c r="U346" i="1"/>
  <c r="U368" i="1"/>
  <c r="T370" i="1"/>
  <c r="U370" i="1" s="1"/>
  <c r="U251" i="1"/>
  <c r="U254" i="1"/>
  <c r="U268" i="1"/>
  <c r="U287" i="1"/>
  <c r="U259" i="1"/>
  <c r="U281" i="1"/>
  <c r="U297" i="1"/>
  <c r="U310" i="1"/>
  <c r="U350" i="1"/>
  <c r="U344" i="1"/>
  <c r="Q241" i="1" l="1"/>
  <c r="T241" i="1" s="1"/>
  <c r="U241" i="1" s="1"/>
  <c r="Q240" i="1"/>
  <c r="T240" i="1" s="1"/>
  <c r="Q239" i="1"/>
  <c r="T239" i="1" s="1"/>
  <c r="Q238" i="1"/>
  <c r="T238" i="1" s="1"/>
  <c r="Q237" i="1"/>
  <c r="T237" i="1" s="1"/>
  <c r="Q236" i="1"/>
  <c r="T236" i="1" s="1"/>
  <c r="Q235" i="1"/>
  <c r="T235" i="1" s="1"/>
  <c r="Q234" i="1"/>
  <c r="T234" i="1" s="1"/>
  <c r="Q233" i="1"/>
  <c r="T233" i="1" s="1"/>
  <c r="U233" i="1" s="1"/>
  <c r="Q232" i="1"/>
  <c r="T232" i="1" s="1"/>
  <c r="U232" i="1" s="1"/>
  <c r="Q231" i="1"/>
  <c r="T231" i="1" s="1"/>
  <c r="U231" i="1" s="1"/>
  <c r="Q230" i="1"/>
  <c r="T230" i="1" s="1"/>
  <c r="U230" i="1" s="1"/>
  <c r="Q229" i="1"/>
  <c r="T229" i="1" s="1"/>
  <c r="U229" i="1" s="1"/>
  <c r="Q228" i="1"/>
  <c r="T228" i="1" s="1"/>
  <c r="U228" i="1" s="1"/>
  <c r="Q227" i="1"/>
  <c r="T227" i="1" s="1"/>
  <c r="U227" i="1" s="1"/>
  <c r="Q226" i="1"/>
  <c r="T226" i="1" s="1"/>
  <c r="U226" i="1" s="1"/>
  <c r="Q225" i="1"/>
  <c r="T225" i="1" s="1"/>
  <c r="U225" i="1" s="1"/>
  <c r="Q224" i="1"/>
  <c r="T224" i="1" s="1"/>
  <c r="U224" i="1" s="1"/>
  <c r="Q223" i="1"/>
  <c r="T223" i="1" s="1"/>
  <c r="U223" i="1" s="1"/>
  <c r="Q222" i="1"/>
  <c r="T222" i="1" s="1"/>
  <c r="U222" i="1" s="1"/>
  <c r="Q221" i="1"/>
  <c r="T221" i="1" s="1"/>
  <c r="U221" i="1" s="1"/>
  <c r="Q220" i="1"/>
  <c r="T220" i="1" s="1"/>
  <c r="U220" i="1" s="1"/>
  <c r="Q219" i="1"/>
  <c r="T219" i="1" s="1"/>
  <c r="U219" i="1" s="1"/>
  <c r="Q218" i="1"/>
  <c r="T218" i="1" s="1"/>
  <c r="U218" i="1" s="1"/>
  <c r="Q217" i="1"/>
  <c r="T217" i="1" s="1"/>
  <c r="U217" i="1" s="1"/>
  <c r="P216" i="1"/>
  <c r="Q216" i="1" s="1"/>
  <c r="T216" i="1" s="1"/>
  <c r="U216" i="1" s="1"/>
  <c r="P215" i="1"/>
  <c r="Q215" i="1" s="1"/>
  <c r="T215" i="1" s="1"/>
  <c r="U215" i="1" s="1"/>
  <c r="P214" i="1"/>
  <c r="Q214" i="1" s="1"/>
  <c r="T214" i="1" s="1"/>
  <c r="U214" i="1" s="1"/>
  <c r="Q213" i="1"/>
  <c r="T213" i="1" s="1"/>
  <c r="Q212" i="1"/>
  <c r="T212" i="1" s="1"/>
  <c r="Q211" i="1"/>
  <c r="T211" i="1" s="1"/>
  <c r="Q210" i="1"/>
  <c r="T210" i="1" s="1"/>
  <c r="Q209" i="1"/>
  <c r="T209" i="1" s="1"/>
  <c r="Q208" i="1"/>
  <c r="T208" i="1" s="1"/>
  <c r="Q207" i="1"/>
  <c r="T207" i="1" s="1"/>
  <c r="Q206" i="1"/>
  <c r="T206" i="1" s="1"/>
  <c r="Q205" i="1"/>
  <c r="T205" i="1" s="1"/>
  <c r="U205" i="1" s="1"/>
  <c r="Q204" i="1"/>
  <c r="T204" i="1" s="1"/>
  <c r="U204" i="1" s="1"/>
  <c r="Q203" i="1"/>
  <c r="T203" i="1" s="1"/>
  <c r="U203" i="1" s="1"/>
  <c r="Q202" i="1"/>
  <c r="T202" i="1" s="1"/>
  <c r="U202" i="1" s="1"/>
  <c r="Q201" i="1"/>
  <c r="T201" i="1" s="1"/>
  <c r="Q200" i="1"/>
  <c r="T200" i="1" s="1"/>
  <c r="Q199" i="1"/>
  <c r="T199" i="1" s="1"/>
  <c r="U199" i="1" s="1"/>
  <c r="Q198" i="1"/>
  <c r="T198" i="1" s="1"/>
  <c r="U198" i="1" s="1"/>
  <c r="Q197" i="1"/>
  <c r="T197" i="1" s="1"/>
  <c r="Q196" i="1"/>
  <c r="T196" i="1" s="1"/>
  <c r="Q195" i="1"/>
  <c r="T195" i="1" s="1"/>
  <c r="Q194" i="1"/>
  <c r="T194" i="1" s="1"/>
  <c r="Q193" i="1"/>
  <c r="T193" i="1" s="1"/>
  <c r="Q192" i="1"/>
  <c r="T192" i="1" s="1"/>
  <c r="Q191" i="1"/>
  <c r="T191" i="1" s="1"/>
  <c r="Q190" i="1"/>
  <c r="T190" i="1" s="1"/>
  <c r="Q189" i="1"/>
  <c r="T189" i="1" s="1"/>
  <c r="Q188" i="1"/>
  <c r="T188" i="1" s="1"/>
  <c r="Q187" i="1"/>
  <c r="T187" i="1" s="1"/>
  <c r="Q186" i="1"/>
  <c r="T186" i="1" s="1"/>
  <c r="Q185" i="1"/>
  <c r="T185" i="1" s="1"/>
  <c r="Q184" i="1"/>
  <c r="T184" i="1" s="1"/>
  <c r="Q183" i="1"/>
  <c r="T183" i="1" s="1"/>
  <c r="Q182" i="1"/>
  <c r="T182" i="1" s="1"/>
  <c r="Q181" i="1"/>
  <c r="T181" i="1" s="1"/>
  <c r="Q180" i="1"/>
  <c r="T180" i="1" s="1"/>
  <c r="Q179" i="1"/>
  <c r="T179" i="1" s="1"/>
  <c r="Q178" i="1"/>
  <c r="T178" i="1" s="1"/>
  <c r="Q177" i="1"/>
  <c r="T177" i="1" s="1"/>
  <c r="Q176" i="1"/>
  <c r="T176" i="1" s="1"/>
  <c r="Q175" i="1"/>
  <c r="T175" i="1" s="1"/>
  <c r="Q174" i="1"/>
  <c r="T174" i="1" s="1"/>
  <c r="Q173" i="1"/>
  <c r="T173" i="1" s="1"/>
  <c r="U173" i="1" s="1"/>
  <c r="Q172" i="1"/>
  <c r="T172" i="1" s="1"/>
  <c r="U172" i="1" s="1"/>
  <c r="Q171" i="1"/>
  <c r="T171" i="1" s="1"/>
  <c r="Q170" i="1"/>
  <c r="T170" i="1" s="1"/>
  <c r="Q169" i="1"/>
  <c r="T169" i="1" s="1"/>
  <c r="Q168" i="1"/>
  <c r="T168" i="1" s="1"/>
  <c r="Q167" i="1"/>
  <c r="T167" i="1" s="1"/>
  <c r="Q166" i="1"/>
  <c r="T166" i="1" s="1"/>
  <c r="Q165" i="1"/>
  <c r="T165" i="1" s="1"/>
  <c r="Q164" i="1"/>
  <c r="T164" i="1" s="1"/>
  <c r="Q163" i="1"/>
  <c r="T163" i="1" s="1"/>
  <c r="U163" i="1" s="1"/>
  <c r="Q162" i="1"/>
  <c r="T162" i="1" s="1"/>
  <c r="U162" i="1" s="1"/>
  <c r="Q161" i="1"/>
  <c r="T161" i="1" s="1"/>
  <c r="Q160" i="1"/>
  <c r="T160" i="1" s="1"/>
  <c r="Q159" i="1"/>
  <c r="T159" i="1" s="1"/>
  <c r="Q158" i="1"/>
  <c r="T158" i="1" s="1"/>
  <c r="Q157" i="1"/>
  <c r="T157" i="1" s="1"/>
  <c r="U157" i="1" s="1"/>
  <c r="Q156" i="1"/>
  <c r="T156" i="1" s="1"/>
  <c r="Q155" i="1"/>
  <c r="T155" i="1" s="1"/>
  <c r="Q154" i="1"/>
  <c r="T154" i="1" s="1"/>
  <c r="Q153" i="1"/>
  <c r="T153" i="1" s="1"/>
  <c r="Q152" i="1"/>
  <c r="T152" i="1" s="1"/>
  <c r="U152" i="1" s="1"/>
  <c r="Q151" i="1"/>
  <c r="T151" i="1" s="1"/>
  <c r="U151" i="1" s="1"/>
  <c r="Q150" i="1"/>
  <c r="T150" i="1" s="1"/>
  <c r="Q149" i="1"/>
  <c r="T149" i="1" s="1"/>
  <c r="Q148" i="1"/>
  <c r="T148" i="1" s="1"/>
  <c r="U148" i="1" s="1"/>
  <c r="Q147" i="1"/>
  <c r="T147" i="1" s="1"/>
  <c r="U147" i="1" s="1"/>
  <c r="Q146" i="1"/>
  <c r="T146" i="1" s="1"/>
  <c r="U146" i="1" s="1"/>
  <c r="Q145" i="1"/>
  <c r="T145" i="1" s="1"/>
  <c r="U145" i="1" s="1"/>
  <c r="Q144" i="1"/>
  <c r="T144" i="1" s="1"/>
  <c r="U144" i="1" s="1"/>
  <c r="Q143" i="1"/>
  <c r="T143" i="1" s="1"/>
  <c r="U143" i="1" s="1"/>
  <c r="Q142" i="1"/>
  <c r="T142" i="1" s="1"/>
  <c r="U142" i="1" s="1"/>
  <c r="Q141" i="1"/>
  <c r="T141" i="1" s="1"/>
  <c r="Q140" i="1"/>
  <c r="T140" i="1" s="1"/>
  <c r="Q139" i="1"/>
  <c r="T139" i="1" s="1"/>
  <c r="U139" i="1" s="1"/>
  <c r="Q138" i="1"/>
  <c r="T138" i="1" s="1"/>
  <c r="U138" i="1" s="1"/>
  <c r="Q137" i="1"/>
  <c r="T137" i="1" s="1"/>
  <c r="U137" i="1" s="1"/>
  <c r="Q136" i="1"/>
  <c r="T136" i="1" s="1"/>
  <c r="U136" i="1" s="1"/>
  <c r="Q135" i="1"/>
  <c r="T135" i="1" s="1"/>
  <c r="Q134" i="1"/>
  <c r="T134" i="1" s="1"/>
  <c r="Q133" i="1"/>
  <c r="T133" i="1" s="1"/>
  <c r="Q132" i="1"/>
  <c r="T132" i="1" s="1"/>
  <c r="Q131" i="1"/>
  <c r="T131" i="1" s="1"/>
  <c r="U131" i="1" s="1"/>
  <c r="Q130" i="1"/>
  <c r="T130" i="1" s="1"/>
  <c r="Q129" i="1"/>
  <c r="T129" i="1" s="1"/>
  <c r="Q128" i="1"/>
  <c r="T128" i="1" s="1"/>
  <c r="U128" i="1" s="1"/>
  <c r="Q127" i="1"/>
  <c r="T127" i="1" s="1"/>
  <c r="U127" i="1" s="1"/>
  <c r="Q126" i="1"/>
  <c r="T126" i="1" s="1"/>
  <c r="U126" i="1" s="1"/>
  <c r="Q125" i="1"/>
  <c r="T125" i="1" s="1"/>
  <c r="U125" i="1" s="1"/>
  <c r="Q124" i="1"/>
  <c r="T124" i="1" s="1"/>
  <c r="U124" i="1" s="1"/>
  <c r="Q123" i="1"/>
  <c r="T123" i="1" s="1"/>
  <c r="U123" i="1" s="1"/>
  <c r="Q122" i="1"/>
  <c r="T122" i="1" s="1"/>
  <c r="U122" i="1" s="1"/>
  <c r="Q121" i="1"/>
  <c r="T121" i="1" s="1"/>
  <c r="U121" i="1" s="1"/>
  <c r="Q120" i="1"/>
  <c r="T120" i="1" s="1"/>
  <c r="U120" i="1" s="1"/>
  <c r="Q119" i="1"/>
  <c r="T119" i="1" s="1"/>
  <c r="Q118" i="1"/>
  <c r="T118" i="1" s="1"/>
  <c r="Q117" i="1"/>
  <c r="T117" i="1" s="1"/>
  <c r="Q116" i="1"/>
  <c r="T116" i="1" s="1"/>
  <c r="U116" i="1" s="1"/>
  <c r="Q115" i="1"/>
  <c r="T115" i="1" s="1"/>
  <c r="U115" i="1" s="1"/>
  <c r="Q114" i="1"/>
  <c r="T114" i="1" s="1"/>
  <c r="Q113" i="1"/>
  <c r="T113" i="1" s="1"/>
  <c r="Q112" i="1"/>
  <c r="T112" i="1" s="1"/>
  <c r="U112" i="1" s="1"/>
  <c r="Q111" i="1"/>
  <c r="T111" i="1" s="1"/>
  <c r="U111" i="1" s="1"/>
  <c r="Q110" i="1"/>
  <c r="T110" i="1" s="1"/>
  <c r="Q109" i="1"/>
  <c r="T109" i="1" s="1"/>
  <c r="Q108" i="1"/>
  <c r="T108" i="1" s="1"/>
  <c r="U108" i="1" s="1"/>
  <c r="Q107" i="1"/>
  <c r="T107" i="1" s="1"/>
  <c r="Q106" i="1"/>
  <c r="T106" i="1" s="1"/>
  <c r="Q105" i="1"/>
  <c r="T105" i="1" s="1"/>
  <c r="U105" i="1" s="1"/>
  <c r="Q104" i="1"/>
  <c r="T104" i="1" s="1"/>
  <c r="U104" i="1" s="1"/>
  <c r="Q103" i="1"/>
  <c r="T103" i="1" s="1"/>
  <c r="U103" i="1" s="1"/>
  <c r="Q102" i="1"/>
  <c r="T102" i="1" s="1"/>
  <c r="U102" i="1" s="1"/>
  <c r="Q101" i="1"/>
  <c r="T101" i="1" s="1"/>
  <c r="U101" i="1" s="1"/>
  <c r="Q100" i="1"/>
  <c r="T100" i="1" s="1"/>
  <c r="U100" i="1" s="1"/>
  <c r="Q99" i="1"/>
  <c r="T99" i="1" s="1"/>
  <c r="Q98" i="1"/>
  <c r="T98" i="1" s="1"/>
  <c r="Q97" i="1"/>
  <c r="T97" i="1" s="1"/>
  <c r="Q96" i="1"/>
  <c r="T96" i="1" s="1"/>
  <c r="U96" i="1" s="1"/>
  <c r="Q95" i="1"/>
  <c r="T95" i="1" s="1"/>
  <c r="U95" i="1" s="1"/>
  <c r="Q94" i="1"/>
  <c r="T94" i="1" s="1"/>
  <c r="U94" i="1" s="1"/>
  <c r="Q93" i="1"/>
  <c r="T93" i="1" s="1"/>
  <c r="U93" i="1" s="1"/>
  <c r="Q92" i="1"/>
  <c r="T92" i="1" s="1"/>
  <c r="U92" i="1" s="1"/>
  <c r="Q91" i="1"/>
  <c r="T91" i="1" s="1"/>
  <c r="U91" i="1" s="1"/>
  <c r="Q90" i="1"/>
  <c r="T90" i="1" s="1"/>
  <c r="U90" i="1" s="1"/>
  <c r="Q89" i="1"/>
  <c r="T89" i="1" s="1"/>
  <c r="U89" i="1" s="1"/>
  <c r="Q88" i="1"/>
  <c r="T88" i="1" s="1"/>
  <c r="U88" i="1" s="1"/>
  <c r="Q87" i="1"/>
  <c r="T87" i="1" s="1"/>
  <c r="U87" i="1" s="1"/>
  <c r="Q86" i="1"/>
  <c r="T86" i="1" s="1"/>
  <c r="U86" i="1" s="1"/>
  <c r="Q85" i="1"/>
  <c r="T85" i="1" s="1"/>
  <c r="U85" i="1" s="1"/>
  <c r="Q84" i="1"/>
  <c r="T84" i="1" s="1"/>
  <c r="U84" i="1" s="1"/>
  <c r="Q83" i="1"/>
  <c r="T83" i="1" s="1"/>
  <c r="Q82" i="1"/>
  <c r="T82" i="1" s="1"/>
  <c r="Q81" i="1"/>
  <c r="T81" i="1" s="1"/>
  <c r="U81" i="1" s="1"/>
  <c r="Q80" i="1"/>
  <c r="T80" i="1" s="1"/>
  <c r="U80" i="1" s="1"/>
  <c r="Q79" i="1"/>
  <c r="T79" i="1" s="1"/>
  <c r="U79" i="1" s="1"/>
  <c r="Q78" i="1"/>
  <c r="T78" i="1" s="1"/>
  <c r="U78" i="1" s="1"/>
  <c r="Q77" i="1"/>
  <c r="T77" i="1" s="1"/>
  <c r="U77" i="1" s="1"/>
  <c r="Q76" i="1"/>
  <c r="T76" i="1" s="1"/>
  <c r="Q75" i="1"/>
  <c r="T75" i="1" s="1"/>
  <c r="Q74" i="1"/>
  <c r="T74" i="1" s="1"/>
  <c r="U74" i="1" s="1"/>
  <c r="Q73" i="1"/>
  <c r="T73" i="1" s="1"/>
  <c r="Q72" i="1"/>
  <c r="T72" i="1" s="1"/>
  <c r="Q71" i="1"/>
  <c r="T71" i="1" s="1"/>
  <c r="U71" i="1" s="1"/>
  <c r="Q70" i="1"/>
  <c r="T70" i="1" s="1"/>
  <c r="U70" i="1" s="1"/>
  <c r="Q69" i="1"/>
  <c r="T69" i="1" s="1"/>
  <c r="Q68" i="1"/>
  <c r="T68" i="1" s="1"/>
  <c r="Q67" i="1"/>
  <c r="T67" i="1" s="1"/>
  <c r="U67" i="1" s="1"/>
  <c r="Q66" i="1"/>
  <c r="T66" i="1" s="1"/>
  <c r="Q65" i="1"/>
  <c r="T65" i="1" s="1"/>
  <c r="Q64" i="1"/>
  <c r="T64" i="1" s="1"/>
  <c r="Q63" i="1"/>
  <c r="T63" i="1" s="1"/>
  <c r="Q62" i="1"/>
  <c r="T62" i="1" s="1"/>
  <c r="U62" i="1" s="1"/>
  <c r="Q61" i="1"/>
  <c r="T61" i="1" s="1"/>
  <c r="U61" i="1" s="1"/>
  <c r="Q60" i="1"/>
  <c r="T60" i="1" s="1"/>
  <c r="Q59" i="1"/>
  <c r="T59" i="1" s="1"/>
  <c r="Q58" i="1"/>
  <c r="T58" i="1" s="1"/>
  <c r="Q57" i="1"/>
  <c r="T57" i="1" s="1"/>
  <c r="Q56" i="1"/>
  <c r="T56" i="1" s="1"/>
  <c r="Q55" i="1"/>
  <c r="T55" i="1" s="1"/>
  <c r="Q54" i="1"/>
  <c r="T54" i="1" s="1"/>
  <c r="Q53" i="1"/>
  <c r="T53" i="1" s="1"/>
  <c r="Q52" i="1"/>
  <c r="T52" i="1" s="1"/>
  <c r="U52" i="1" s="1"/>
  <c r="Q51" i="1"/>
  <c r="T51" i="1" s="1"/>
  <c r="U51" i="1" s="1"/>
  <c r="Q50" i="1"/>
  <c r="T50" i="1" s="1"/>
  <c r="U50" i="1" s="1"/>
  <c r="Q49" i="1"/>
  <c r="T49" i="1" s="1"/>
  <c r="U49" i="1" s="1"/>
  <c r="Q48" i="1"/>
  <c r="T48" i="1" s="1"/>
  <c r="U48" i="1" s="1"/>
  <c r="Q47" i="1"/>
  <c r="T47" i="1" s="1"/>
  <c r="U47" i="1" s="1"/>
  <c r="Q46" i="1"/>
  <c r="T46" i="1" s="1"/>
  <c r="Q45" i="1"/>
  <c r="T45" i="1" s="1"/>
  <c r="Q44" i="1"/>
  <c r="T44" i="1" s="1"/>
  <c r="Q43" i="1"/>
  <c r="T43" i="1" s="1"/>
  <c r="Q42" i="1"/>
  <c r="T42" i="1" s="1"/>
  <c r="Q41" i="1"/>
  <c r="T41" i="1" s="1"/>
  <c r="Q40" i="1"/>
  <c r="T40" i="1" s="1"/>
  <c r="Q39" i="1"/>
  <c r="T39" i="1" s="1"/>
  <c r="U39" i="1" s="1"/>
  <c r="Q38" i="1"/>
  <c r="T38" i="1" s="1"/>
  <c r="U38" i="1" s="1"/>
  <c r="Q37" i="1"/>
  <c r="T37" i="1" s="1"/>
  <c r="U37" i="1" s="1"/>
  <c r="Q36" i="1"/>
  <c r="T36" i="1" s="1"/>
  <c r="Q35" i="1"/>
  <c r="T35" i="1" s="1"/>
  <c r="Q34" i="1"/>
  <c r="T34" i="1" s="1"/>
  <c r="Q33" i="1"/>
  <c r="T33" i="1" s="1"/>
  <c r="Q32" i="1"/>
  <c r="T32" i="1" s="1"/>
  <c r="U32" i="1" s="1"/>
  <c r="Q31" i="1"/>
  <c r="T31" i="1" s="1"/>
  <c r="U31" i="1" s="1"/>
  <c r="Q30" i="1"/>
  <c r="T30" i="1" s="1"/>
  <c r="Q29" i="1"/>
  <c r="T29" i="1" s="1"/>
  <c r="Q28" i="1"/>
  <c r="T28" i="1" s="1"/>
  <c r="U28" i="1" s="1"/>
  <c r="Q27" i="1"/>
  <c r="T27" i="1" s="1"/>
  <c r="Q26" i="1"/>
  <c r="T26" i="1" s="1"/>
  <c r="Q25" i="1"/>
  <c r="T25" i="1" s="1"/>
  <c r="Q24" i="1"/>
  <c r="T24" i="1" s="1"/>
  <c r="Q23" i="1"/>
  <c r="T23" i="1" s="1"/>
  <c r="Q22" i="1"/>
  <c r="T22" i="1" s="1"/>
  <c r="U22" i="1" s="1"/>
  <c r="Q21" i="1"/>
  <c r="T21" i="1" s="1"/>
  <c r="U21" i="1" s="1"/>
  <c r="Q20" i="1"/>
  <c r="T20" i="1" s="1"/>
  <c r="U20" i="1" s="1"/>
  <c r="Q19" i="1"/>
  <c r="T19" i="1" s="1"/>
  <c r="Q18" i="1"/>
  <c r="T18" i="1" s="1"/>
  <c r="Q17" i="1"/>
  <c r="T17" i="1" s="1"/>
  <c r="U17" i="1" s="1"/>
  <c r="Q16" i="1"/>
  <c r="T16" i="1" s="1"/>
  <c r="Q15" i="1"/>
  <c r="T15" i="1" s="1"/>
  <c r="Q14" i="1"/>
  <c r="T14" i="1" s="1"/>
  <c r="Q13" i="1"/>
  <c r="T13" i="1" s="1"/>
  <c r="U13" i="1" s="1"/>
  <c r="Q12" i="1"/>
  <c r="T12" i="1" s="1"/>
  <c r="U12" i="1" s="1"/>
  <c r="Q11" i="1"/>
  <c r="T11" i="1" s="1"/>
  <c r="U11" i="1" s="1"/>
  <c r="Q10" i="1"/>
  <c r="T10" i="1" s="1"/>
  <c r="Q9" i="1"/>
  <c r="T9" i="1" s="1"/>
  <c r="Q8" i="1"/>
  <c r="T8" i="1" s="1"/>
  <c r="U8" i="1" s="1"/>
  <c r="Q7" i="1"/>
  <c r="T7" i="1" s="1"/>
  <c r="U7" i="1" s="1"/>
  <c r="Q6" i="1"/>
  <c r="T6" i="1" s="1"/>
  <c r="U6" i="1" s="1"/>
  <c r="Q5" i="1"/>
  <c r="T5" i="1" s="1"/>
  <c r="U5" i="1" s="1"/>
  <c r="Q4" i="1"/>
  <c r="T4" i="1" s="1"/>
  <c r="U4" i="1" s="1"/>
  <c r="Q3" i="1"/>
  <c r="T3" i="1" s="1"/>
  <c r="U3" i="1" s="1"/>
  <c r="U33" i="1" l="1"/>
  <c r="U174" i="1"/>
  <c r="U9" i="1"/>
  <c r="U35" i="1"/>
  <c r="U153" i="1"/>
  <c r="U166" i="1"/>
  <c r="U210" i="1"/>
  <c r="U55" i="1"/>
  <c r="U190" i="1"/>
  <c r="U132" i="1"/>
  <c r="U140" i="1"/>
  <c r="U196" i="1"/>
  <c r="U82" i="1"/>
  <c r="U18" i="1"/>
  <c r="U25" i="1"/>
  <c r="U40" i="1"/>
  <c r="U113" i="1"/>
  <c r="U238" i="1"/>
  <c r="U134" i="1"/>
  <c r="U23" i="1"/>
  <c r="U109" i="1"/>
  <c r="U160" i="1"/>
  <c r="U206" i="1"/>
  <c r="U29" i="1"/>
  <c r="U106" i="1"/>
  <c r="U177" i="1"/>
  <c r="U184" i="1"/>
  <c r="U192" i="1"/>
  <c r="U44" i="1"/>
  <c r="U53" i="1"/>
  <c r="U129" i="1"/>
  <c r="U179" i="1"/>
  <c r="U200" i="1"/>
  <c r="U168" i="1"/>
  <c r="U170" i="1"/>
  <c r="U181" i="1"/>
  <c r="U14" i="1"/>
  <c r="U63" i="1"/>
  <c r="U97" i="1"/>
  <c r="U42" i="1"/>
  <c r="U65" i="1"/>
  <c r="U68" i="1"/>
  <c r="U72" i="1"/>
  <c r="U75" i="1"/>
  <c r="U117" i="1"/>
  <c r="U149" i="1"/>
  <c r="U155" i="1"/>
  <c r="U164" i="1"/>
  <c r="U187" i="1"/>
  <c r="U158" i="1"/>
  <c r="U235" i="1"/>
</calcChain>
</file>

<file path=xl/sharedStrings.xml><?xml version="1.0" encoding="utf-8"?>
<sst xmlns="http://schemas.openxmlformats.org/spreadsheetml/2006/main" count="5251" uniqueCount="2097">
  <si>
    <t>대지</t>
    <phoneticPr fontId="1" type="noConversion"/>
  </si>
  <si>
    <t>소유자(행위자)</t>
    <phoneticPr fontId="1" type="noConversion"/>
  </si>
  <si>
    <t>위반내역</t>
    <phoneticPr fontId="1" type="noConversion"/>
  </si>
  <si>
    <t>이행강제금 산출</t>
    <phoneticPr fontId="1" type="noConversion"/>
  </si>
  <si>
    <t>동</t>
    <phoneticPr fontId="1" type="noConversion"/>
  </si>
  <si>
    <t>지번</t>
    <phoneticPr fontId="1" type="noConversion"/>
  </si>
  <si>
    <t>성명</t>
    <phoneticPr fontId="1" type="noConversion"/>
  </si>
  <si>
    <t>주소</t>
    <phoneticPr fontId="1" type="noConversion"/>
  </si>
  <si>
    <t>발생년도</t>
    <phoneticPr fontId="1" type="noConversion"/>
  </si>
  <si>
    <t>위반행위</t>
    <phoneticPr fontId="1" type="noConversion"/>
  </si>
  <si>
    <t>위치</t>
    <phoneticPr fontId="1" type="noConversion"/>
  </si>
  <si>
    <t>용도</t>
    <phoneticPr fontId="1" type="noConversion"/>
  </si>
  <si>
    <t>구조</t>
    <phoneticPr fontId="1" type="noConversion"/>
  </si>
  <si>
    <t>면적(㎡)</t>
  </si>
  <si>
    <t>위반법규</t>
    <phoneticPr fontId="1" type="noConversion"/>
  </si>
  <si>
    <t>공시지가</t>
    <phoneticPr fontId="1" type="noConversion"/>
  </si>
  <si>
    <t>시가표준액</t>
    <phoneticPr fontId="1" type="noConversion"/>
  </si>
  <si>
    <t>가감산율</t>
    <phoneticPr fontId="1" type="noConversion"/>
  </si>
  <si>
    <t>부과요율</t>
    <phoneticPr fontId="1" type="noConversion"/>
  </si>
  <si>
    <t>부과면적(㎡)</t>
    <phoneticPr fontId="1" type="noConversion"/>
  </si>
  <si>
    <t>산출금액</t>
    <phoneticPr fontId="1" type="noConversion"/>
  </si>
  <si>
    <t>감경</t>
    <phoneticPr fontId="2" type="noConversion"/>
  </si>
  <si>
    <t>지분율</t>
    <phoneticPr fontId="1" type="noConversion"/>
  </si>
  <si>
    <t>사동</t>
    <phoneticPr fontId="2" type="noConversion"/>
  </si>
  <si>
    <t>증축</t>
  </si>
  <si>
    <t>1층</t>
  </si>
  <si>
    <t>창고
(주거)</t>
    <phoneticPr fontId="2" type="noConversion"/>
  </si>
  <si>
    <t>조립식패널조</t>
    <phoneticPr fontId="2" type="noConversion"/>
  </si>
  <si>
    <t>건축법제14조</t>
  </si>
  <si>
    <t>1149-22</t>
  </si>
  <si>
    <t>경기도 안산시 상록구 학사2길 3-1(사동)</t>
  </si>
  <si>
    <t>조립식패널조</t>
    <phoneticPr fontId="2" type="noConversion"/>
  </si>
  <si>
    <t>증축(일조권)</t>
  </si>
  <si>
    <t>3층</t>
  </si>
  <si>
    <t>주거</t>
    <phoneticPr fontId="2" type="noConversion"/>
  </si>
  <si>
    <t>증축</t>
    <phoneticPr fontId="2" type="noConversion"/>
  </si>
  <si>
    <t>4층</t>
  </si>
  <si>
    <t>주거</t>
  </si>
  <si>
    <t>1154-2</t>
  </si>
  <si>
    <t>조경훼손</t>
    <phoneticPr fontId="2" type="noConversion"/>
  </si>
  <si>
    <t>1층</t>
    <phoneticPr fontId="2" type="noConversion"/>
  </si>
  <si>
    <t>-</t>
    <phoneticPr fontId="2" type="noConversion"/>
  </si>
  <si>
    <t>철근콘크리트</t>
    <phoneticPr fontId="2" type="noConversion"/>
  </si>
  <si>
    <t>건축법제42조</t>
  </si>
  <si>
    <t>경량철골조</t>
  </si>
  <si>
    <t>1154-8</t>
  </si>
  <si>
    <t>2층</t>
  </si>
  <si>
    <t>4층</t>
    <phoneticPr fontId="2" type="noConversion"/>
  </si>
  <si>
    <t>경량철골조</t>
    <phoneticPr fontId="2" type="noConversion"/>
  </si>
  <si>
    <t>건축법 제14조</t>
    <phoneticPr fontId="2" type="noConversion"/>
  </si>
  <si>
    <t>1155-9</t>
  </si>
  <si>
    <t>경기도 안산시 상록구 한양대학2길 32(사동)</t>
  </si>
  <si>
    <t>사동</t>
    <phoneticPr fontId="2" type="noConversion"/>
  </si>
  <si>
    <t>점포</t>
    <phoneticPr fontId="2" type="noConversion"/>
  </si>
  <si>
    <t>1155-12</t>
  </si>
  <si>
    <t>경기도 안산시 상록구 학사4길 17-1(사동)</t>
  </si>
  <si>
    <t>조적조</t>
  </si>
  <si>
    <t>옥상</t>
  </si>
  <si>
    <t>1157-9</t>
  </si>
  <si>
    <t>경기도 안산시 상록구 학사6길 7 (사동)</t>
  </si>
  <si>
    <t>안산시 상록구 학사6길 7 (사동)</t>
    <phoneticPr fontId="2" type="noConversion"/>
  </si>
  <si>
    <t>3층</t>
    <phoneticPr fontId="2" type="noConversion"/>
  </si>
  <si>
    <t>4층
(401호)</t>
    <phoneticPr fontId="2" type="noConversion"/>
  </si>
  <si>
    <t>건축법제14조</t>
    <phoneticPr fontId="2" type="noConversion"/>
  </si>
  <si>
    <t>1160-4</t>
  </si>
  <si>
    <t>경기도 안산시 상록구 한양대학1길 25(사동)</t>
  </si>
  <si>
    <t>1160-5</t>
  </si>
  <si>
    <t>1160-6</t>
    <phoneticPr fontId="2" type="noConversion"/>
  </si>
  <si>
    <t>경기도 안산시 상록구 한양대학1길 21 (사동)</t>
  </si>
  <si>
    <t>1161-8</t>
  </si>
  <si>
    <t>경기도 안산시 상록구 한양대학1길 29-1 (사동)</t>
  </si>
  <si>
    <t>1163-12</t>
  </si>
  <si>
    <t>경기도 안산시 상록구 한양대학1길 43(사동)</t>
  </si>
  <si>
    <t>1165-11</t>
  </si>
  <si>
    <t>경기도 안산시 상록구 학사7길 3(사동)</t>
  </si>
  <si>
    <t>1167-19</t>
    <phoneticPr fontId="2" type="noConversion"/>
  </si>
  <si>
    <t>경기도 안산시 상록구 학사5길 1(사동)</t>
    <phoneticPr fontId="2" type="noConversion"/>
  </si>
  <si>
    <t>1169-15</t>
    <phoneticPr fontId="2" type="noConversion"/>
  </si>
  <si>
    <t>근생(창고)</t>
    <phoneticPr fontId="2" type="noConversion"/>
  </si>
  <si>
    <t>2층</t>
    <phoneticPr fontId="2" type="noConversion"/>
  </si>
  <si>
    <t>사동</t>
  </si>
  <si>
    <t>근생</t>
    <phoneticPr fontId="2" type="noConversion"/>
  </si>
  <si>
    <t>철파이프조</t>
    <phoneticPr fontId="2" type="noConversion"/>
  </si>
  <si>
    <t>1176-8</t>
    <phoneticPr fontId="2" type="noConversion"/>
  </si>
  <si>
    <t>경기도 안산시 상록구 한양대학1길 59-14 (사동)</t>
  </si>
  <si>
    <t>1176-13</t>
    <phoneticPr fontId="2" type="noConversion"/>
  </si>
  <si>
    <t>경기도 안산시 상록구 학사1길 31(사동)</t>
    <phoneticPr fontId="2" type="noConversion"/>
  </si>
  <si>
    <t>2014</t>
    <phoneticPr fontId="2" type="noConversion"/>
  </si>
  <si>
    <t>옥상</t>
    <phoneticPr fontId="2" type="noConversion"/>
  </si>
  <si>
    <t>1177-11</t>
    <phoneticPr fontId="2" type="noConversion"/>
  </si>
  <si>
    <t>근생(창고)</t>
  </si>
  <si>
    <t>조립식패널조</t>
  </si>
  <si>
    <t>증축</t>
    <phoneticPr fontId="2" type="noConversion"/>
  </si>
  <si>
    <t>조적조</t>
    <phoneticPr fontId="2" type="noConversion"/>
  </si>
  <si>
    <t>증축(복층)</t>
    <phoneticPr fontId="2" type="noConversion"/>
  </si>
  <si>
    <t>목조</t>
    <phoneticPr fontId="2" type="noConversion"/>
  </si>
  <si>
    <t>1186-11</t>
    <phoneticPr fontId="2" type="noConversion"/>
  </si>
  <si>
    <t>경량철골조</t>
    <phoneticPr fontId="2" type="noConversion"/>
  </si>
  <si>
    <t>사동</t>
    <phoneticPr fontId="2" type="noConversion"/>
  </si>
  <si>
    <t>1186-16</t>
    <phoneticPr fontId="2" type="noConversion"/>
  </si>
  <si>
    <t>1188-6</t>
    <phoneticPr fontId="2" type="noConversion"/>
  </si>
  <si>
    <t>1188-7</t>
    <phoneticPr fontId="2" type="noConversion"/>
  </si>
  <si>
    <t>1190-9</t>
    <phoneticPr fontId="2" type="noConversion"/>
  </si>
  <si>
    <t>나대지</t>
    <phoneticPr fontId="2" type="noConversion"/>
  </si>
  <si>
    <t>컨테이너</t>
    <phoneticPr fontId="2" type="noConversion"/>
  </si>
  <si>
    <t>주거</t>
    <phoneticPr fontId="2" type="noConversion"/>
  </si>
  <si>
    <t>4층</t>
    <phoneticPr fontId="2" type="noConversion"/>
  </si>
  <si>
    <t>조립식패널조</t>
    <phoneticPr fontId="2" type="noConversion"/>
  </si>
  <si>
    <t>1203-6</t>
  </si>
  <si>
    <t>조립식판넬</t>
    <phoneticPr fontId="2" type="noConversion"/>
  </si>
  <si>
    <t>건축법제14조</t>
    <phoneticPr fontId="2" type="noConversion"/>
  </si>
  <si>
    <t>1203-7</t>
    <phoneticPr fontId="2" type="noConversion"/>
  </si>
  <si>
    <t>1204-3</t>
    <phoneticPr fontId="2" type="noConversion"/>
  </si>
  <si>
    <t>경기도 안산시 상록구 석호공원로 75-9 (사동)</t>
  </si>
  <si>
    <t>1204-10</t>
    <phoneticPr fontId="2" type="noConversion"/>
  </si>
  <si>
    <t>1205-15</t>
    <phoneticPr fontId="2" type="noConversion"/>
  </si>
  <si>
    <t>1206-4</t>
    <phoneticPr fontId="2" type="noConversion"/>
  </si>
  <si>
    <t>1206-13</t>
    <phoneticPr fontId="2" type="noConversion"/>
  </si>
  <si>
    <t>1207-8</t>
    <phoneticPr fontId="2" type="noConversion"/>
  </si>
  <si>
    <t>4층
(401호)</t>
    <phoneticPr fontId="2" type="noConversion"/>
  </si>
  <si>
    <t xml:space="preserve">1240-3 </t>
    <phoneticPr fontId="2" type="noConversion"/>
  </si>
  <si>
    <t>조립식판넬</t>
    <phoneticPr fontId="2" type="noConversion"/>
  </si>
  <si>
    <t>2014</t>
    <phoneticPr fontId="2" type="noConversion"/>
  </si>
  <si>
    <t>용도변경</t>
    <phoneticPr fontId="2" type="noConversion"/>
  </si>
  <si>
    <t>철근콘크리트조</t>
    <phoneticPr fontId="2" type="noConversion"/>
  </si>
  <si>
    <t>건축법 제19조</t>
    <phoneticPr fontId="2" type="noConversion"/>
  </si>
  <si>
    <t>대수선</t>
    <phoneticPr fontId="2" type="noConversion"/>
  </si>
  <si>
    <t>3층
4층</t>
    <phoneticPr fontId="2" type="noConversion"/>
  </si>
  <si>
    <t>3가구→4가구
1가구→2가구</t>
    <phoneticPr fontId="2" type="noConversion"/>
  </si>
  <si>
    <t>건축법제11조</t>
  </si>
  <si>
    <t>주거(창고)</t>
    <phoneticPr fontId="2" type="noConversion"/>
  </si>
  <si>
    <t>1243-12</t>
  </si>
  <si>
    <t>1254-13</t>
  </si>
  <si>
    <t>2011</t>
    <phoneticPr fontId="2" type="noConversion"/>
  </si>
  <si>
    <t>2층
3층</t>
    <phoneticPr fontId="2" type="noConversion"/>
  </si>
  <si>
    <t>3가구→5가구
3가구→5가구</t>
    <phoneticPr fontId="2" type="noConversion"/>
  </si>
  <si>
    <t>469.98</t>
    <phoneticPr fontId="2" type="noConversion"/>
  </si>
  <si>
    <t>1264-12</t>
    <phoneticPr fontId="2" type="noConversion"/>
  </si>
  <si>
    <t>신축</t>
    <phoneticPr fontId="2" type="noConversion"/>
  </si>
  <si>
    <t>5층
(502호)</t>
    <phoneticPr fontId="2" type="noConversion"/>
  </si>
  <si>
    <t>창고</t>
    <phoneticPr fontId="2" type="noConversion"/>
  </si>
  <si>
    <t>2.5</t>
    <phoneticPr fontId="2" type="noConversion"/>
  </si>
  <si>
    <t>1314-15</t>
    <phoneticPr fontId="2" type="noConversion"/>
  </si>
  <si>
    <t>전라남도 장흥군 안양면 월암길 9</t>
    <phoneticPr fontId="2" type="noConversion"/>
  </si>
  <si>
    <t>12</t>
    <phoneticPr fontId="2" type="noConversion"/>
  </si>
  <si>
    <t>2013</t>
    <phoneticPr fontId="2" type="noConversion"/>
  </si>
  <si>
    <t>15.96</t>
    <phoneticPr fontId="2" type="noConversion"/>
  </si>
  <si>
    <t>4층
(402호)</t>
    <phoneticPr fontId="2" type="noConversion"/>
  </si>
  <si>
    <t>22.6</t>
    <phoneticPr fontId="2" type="noConversion"/>
  </si>
  <si>
    <t>1336-11</t>
    <phoneticPr fontId="2" type="noConversion"/>
  </si>
  <si>
    <t>용도변경</t>
  </si>
  <si>
    <t>철근콘크리트</t>
  </si>
  <si>
    <t>건축법 제19조</t>
  </si>
  <si>
    <t>1층
(분산상가
101호)</t>
    <phoneticPr fontId="2" type="noConversion"/>
  </si>
  <si>
    <t>1층
102호</t>
    <phoneticPr fontId="2" type="noConversion"/>
  </si>
  <si>
    <t>1층
103호</t>
    <phoneticPr fontId="2" type="noConversion"/>
  </si>
  <si>
    <t>1층
(종합상가
 108호)</t>
    <phoneticPr fontId="2" type="noConversion"/>
  </si>
  <si>
    <t>1층
(중심상가
 109호
가나꽃화원)</t>
    <phoneticPr fontId="2" type="noConversion"/>
  </si>
  <si>
    <t>1348-6</t>
    <phoneticPr fontId="2" type="noConversion"/>
  </si>
  <si>
    <t>전라북도 무주군 설천면 만선로 50</t>
    <phoneticPr fontId="2" type="noConversion"/>
  </si>
  <si>
    <t>1358-8</t>
    <phoneticPr fontId="2" type="noConversion"/>
  </si>
  <si>
    <t>1359-7</t>
    <phoneticPr fontId="2" type="noConversion"/>
  </si>
  <si>
    <t>1368-4</t>
  </si>
  <si>
    <t>1368-8</t>
  </si>
  <si>
    <t>10.1</t>
    <phoneticPr fontId="2" type="noConversion"/>
  </si>
  <si>
    <t>1378-7</t>
    <phoneticPr fontId="2" type="noConversion"/>
  </si>
  <si>
    <t>1385-4</t>
    <phoneticPr fontId="2" type="noConversion"/>
  </si>
  <si>
    <t>1393-11</t>
    <phoneticPr fontId="2" type="noConversion"/>
  </si>
  <si>
    <t>경기도 안산시 상록구 초당로 51 (사동)</t>
    <phoneticPr fontId="2" type="noConversion"/>
  </si>
  <si>
    <t>1층
(401호)</t>
    <phoneticPr fontId="2" type="noConversion"/>
  </si>
  <si>
    <t>1400-8</t>
    <phoneticPr fontId="2" type="noConversion"/>
  </si>
  <si>
    <t>일반철골조</t>
    <phoneticPr fontId="2" type="noConversion"/>
  </si>
  <si>
    <t>1401-8</t>
    <phoneticPr fontId="2" type="noConversion"/>
  </si>
  <si>
    <t>4층
402호</t>
    <phoneticPr fontId="2" type="noConversion"/>
  </si>
  <si>
    <t>5층
502호</t>
    <phoneticPr fontId="2" type="noConversion"/>
  </si>
  <si>
    <t>1404-30</t>
    <phoneticPr fontId="2" type="noConversion"/>
  </si>
  <si>
    <t>1415-3</t>
    <phoneticPr fontId="2" type="noConversion"/>
  </si>
  <si>
    <t>1415-6</t>
    <phoneticPr fontId="2" type="noConversion"/>
  </si>
  <si>
    <t>1418-7</t>
    <phoneticPr fontId="2" type="noConversion"/>
  </si>
  <si>
    <t>1421-17</t>
    <phoneticPr fontId="2" type="noConversion"/>
  </si>
  <si>
    <t>1425-10</t>
    <phoneticPr fontId="2" type="noConversion"/>
  </si>
  <si>
    <t>경기도 안산시 상록구 항호1길 40-19 (사동)</t>
  </si>
  <si>
    <t>1483-12</t>
    <phoneticPr fontId="2" type="noConversion"/>
  </si>
  <si>
    <t>3층
(302호)</t>
    <phoneticPr fontId="2" type="noConversion"/>
  </si>
  <si>
    <t>4층
(302호 복층)</t>
    <phoneticPr fontId="2" type="noConversion"/>
  </si>
  <si>
    <t>1층
(113호)</t>
    <phoneticPr fontId="2" type="noConversion"/>
  </si>
  <si>
    <t>4.2</t>
    <phoneticPr fontId="2" type="noConversion"/>
  </si>
  <si>
    <t>증축</t>
    <phoneticPr fontId="2" type="noConversion"/>
  </si>
  <si>
    <t>사동</t>
    <phoneticPr fontId="2" type="noConversion"/>
  </si>
  <si>
    <t>점포</t>
    <phoneticPr fontId="2" type="noConversion"/>
  </si>
  <si>
    <t>건축법제14조</t>
    <phoneticPr fontId="2" type="noConversion"/>
  </si>
  <si>
    <t>1층</t>
    <phoneticPr fontId="2" type="noConversion"/>
  </si>
  <si>
    <t>1517-4</t>
  </si>
  <si>
    <t>조립식판넬조</t>
    <phoneticPr fontId="2" type="noConversion"/>
  </si>
  <si>
    <t>1518-3</t>
    <phoneticPr fontId="2" type="noConversion"/>
  </si>
  <si>
    <t>근생</t>
    <phoneticPr fontId="2" type="noConversion"/>
  </si>
  <si>
    <t>일반철골조</t>
    <phoneticPr fontId="2" type="noConversion"/>
  </si>
  <si>
    <t>철파이프조</t>
    <phoneticPr fontId="2" type="noConversion"/>
  </si>
  <si>
    <t>조립식패널조</t>
    <phoneticPr fontId="2" type="noConversion"/>
  </si>
  <si>
    <t>공작물</t>
    <phoneticPr fontId="2" type="noConversion"/>
  </si>
  <si>
    <t>증축</t>
    <phoneticPr fontId="2" type="noConversion"/>
  </si>
  <si>
    <t>증축</t>
    <phoneticPr fontId="2" type="noConversion"/>
  </si>
  <si>
    <t>사동</t>
    <phoneticPr fontId="2" type="noConversion"/>
  </si>
  <si>
    <t>근생(창고)</t>
    <phoneticPr fontId="2" type="noConversion"/>
  </si>
  <si>
    <t>증축</t>
    <phoneticPr fontId="2" type="noConversion"/>
  </si>
  <si>
    <t>1층</t>
    <phoneticPr fontId="2" type="noConversion"/>
  </si>
  <si>
    <t>조립식패널조</t>
    <phoneticPr fontId="2" type="noConversion"/>
  </si>
  <si>
    <t>사동</t>
    <phoneticPr fontId="2" type="noConversion"/>
  </si>
  <si>
    <t>3층</t>
    <phoneticPr fontId="2" type="noConversion"/>
  </si>
  <si>
    <t>주거</t>
    <phoneticPr fontId="2" type="noConversion"/>
  </si>
  <si>
    <t>경량철골조</t>
    <phoneticPr fontId="2" type="noConversion"/>
  </si>
  <si>
    <t>증축</t>
    <phoneticPr fontId="2" type="noConversion"/>
  </si>
  <si>
    <t>건축법제14조</t>
    <phoneticPr fontId="2" type="noConversion"/>
  </si>
  <si>
    <t>증축</t>
    <phoneticPr fontId="2" type="noConversion"/>
  </si>
  <si>
    <t>4층</t>
    <phoneticPr fontId="2" type="noConversion"/>
  </si>
  <si>
    <t>3층</t>
    <phoneticPr fontId="2" type="noConversion"/>
  </si>
  <si>
    <t>주거</t>
    <phoneticPr fontId="2" type="noConversion"/>
  </si>
  <si>
    <t>점포</t>
    <phoneticPr fontId="2" type="noConversion"/>
  </si>
  <si>
    <t>건축법 제11조</t>
    <phoneticPr fontId="2" type="noConversion"/>
  </si>
  <si>
    <t>주거</t>
    <phoneticPr fontId="2" type="noConversion"/>
  </si>
  <si>
    <t>대수선</t>
    <phoneticPr fontId="2" type="noConversion"/>
  </si>
  <si>
    <t>1556-5</t>
  </si>
  <si>
    <t>주거(창고)</t>
  </si>
  <si>
    <t>사동</t>
    <phoneticPr fontId="2" type="noConversion"/>
  </si>
  <si>
    <t>조립식판넬조</t>
    <phoneticPr fontId="2" type="noConversion"/>
  </si>
  <si>
    <t>1567-3</t>
  </si>
  <si>
    <t>철파이프조</t>
    <phoneticPr fontId="2" type="noConversion"/>
  </si>
  <si>
    <t>경량철골조</t>
    <phoneticPr fontId="2" type="noConversion"/>
  </si>
  <si>
    <t>주거</t>
    <phoneticPr fontId="2" type="noConversion"/>
  </si>
  <si>
    <t>12</t>
    <phoneticPr fontId="2" type="noConversion"/>
  </si>
  <si>
    <t>철근콘크리트조</t>
    <phoneticPr fontId="2" type="noConversion"/>
  </si>
  <si>
    <t>2층
3층
4층</t>
    <phoneticPr fontId="2" type="noConversion"/>
  </si>
  <si>
    <t>용도변경</t>
    <phoneticPr fontId="2" type="noConversion"/>
  </si>
  <si>
    <t>1572-7</t>
    <phoneticPr fontId="2" type="noConversion"/>
  </si>
  <si>
    <t>경기도 안산시 상록구 성안길 99 (사동)</t>
  </si>
  <si>
    <t>근생</t>
  </si>
  <si>
    <t>1579-12</t>
  </si>
  <si>
    <t>근생(창고)</t>
    <phoneticPr fontId="2" type="noConversion"/>
  </si>
  <si>
    <t>컨테이너</t>
  </si>
  <si>
    <t>점포</t>
  </si>
  <si>
    <t>철파이프조</t>
  </si>
  <si>
    <t>건축법 제14조</t>
  </si>
  <si>
    <t>조립식판넬</t>
  </si>
  <si>
    <t>증축</t>
    <phoneticPr fontId="1" type="noConversion"/>
  </si>
  <si>
    <t>1층</t>
    <phoneticPr fontId="1" type="noConversion"/>
  </si>
  <si>
    <t>건축법 제14조</t>
    <phoneticPr fontId="1" type="noConversion"/>
  </si>
  <si>
    <t>증축</t>
    <phoneticPr fontId="1" type="noConversion"/>
  </si>
  <si>
    <t>1층</t>
    <phoneticPr fontId="1" type="noConversion"/>
  </si>
  <si>
    <t>창고</t>
    <phoneticPr fontId="1" type="noConversion"/>
  </si>
  <si>
    <t>경기도 안산시 상록구 선진4길 34 , 3층(사동)</t>
    <phoneticPr fontId="2" type="noConversion"/>
  </si>
  <si>
    <t>철파이프</t>
  </si>
  <si>
    <t>1430-8</t>
    <phoneticPr fontId="2" type="noConversion"/>
  </si>
  <si>
    <t>창고
(주거)</t>
    <phoneticPr fontId="2" type="noConversion"/>
  </si>
  <si>
    <t>조립식판넬</t>
    <phoneticPr fontId="2" type="noConversion"/>
  </si>
  <si>
    <t>1430-8</t>
    <phoneticPr fontId="2" type="noConversion"/>
  </si>
  <si>
    <t>건축법 제14조</t>
    <phoneticPr fontId="1" type="noConversion"/>
  </si>
  <si>
    <t>1430-8</t>
    <phoneticPr fontId="2" type="noConversion"/>
  </si>
  <si>
    <t>창고
(주거)</t>
    <phoneticPr fontId="2" type="noConversion"/>
  </si>
  <si>
    <t>조립식판넬</t>
    <phoneticPr fontId="2" type="noConversion"/>
  </si>
  <si>
    <t>건축법 제14조</t>
    <phoneticPr fontId="1" type="noConversion"/>
  </si>
  <si>
    <t>증축</t>
    <phoneticPr fontId="1" type="noConversion"/>
  </si>
  <si>
    <t>조립식판넬</t>
    <phoneticPr fontId="2" type="noConversion"/>
  </si>
  <si>
    <t>주거</t>
    <phoneticPr fontId="1" type="noConversion"/>
  </si>
  <si>
    <t>주거</t>
    <phoneticPr fontId="1" type="noConversion"/>
  </si>
  <si>
    <t>조립식판넬</t>
    <phoneticPr fontId="1" type="noConversion"/>
  </si>
  <si>
    <t>1479-12</t>
    <phoneticPr fontId="2" type="noConversion"/>
  </si>
  <si>
    <t>4층(401호)</t>
    <phoneticPr fontId="1" type="noConversion"/>
  </si>
  <si>
    <t>2층</t>
    <phoneticPr fontId="1" type="noConversion"/>
  </si>
  <si>
    <t>1400-9</t>
    <phoneticPr fontId="2" type="noConversion"/>
  </si>
  <si>
    <t>경기도 안산시 상록구 감골로 17(사동)</t>
    <phoneticPr fontId="1" type="noConversion"/>
  </si>
  <si>
    <t>옥상층</t>
    <phoneticPr fontId="1" type="noConversion"/>
  </si>
  <si>
    <t>의료시설</t>
    <phoneticPr fontId="1" type="noConversion"/>
  </si>
  <si>
    <t>증축</t>
    <phoneticPr fontId="1" type="noConversion"/>
  </si>
  <si>
    <t>옥상층</t>
  </si>
  <si>
    <t>의료시설</t>
  </si>
  <si>
    <t>컨테이너</t>
    <phoneticPr fontId="14" type="noConversion"/>
  </si>
  <si>
    <t>1277-20</t>
    <phoneticPr fontId="2" type="noConversion"/>
  </si>
  <si>
    <t>충청북도 음성군 음성읍 용광로 438-22</t>
  </si>
  <si>
    <t>대수선</t>
    <phoneticPr fontId="2" type="noConversion"/>
  </si>
  <si>
    <t>대수선(가구수위반)</t>
    <phoneticPr fontId="2" type="noConversion"/>
  </si>
  <si>
    <t>철근콘크리트</t>
    <phoneticPr fontId="15" type="noConversion"/>
  </si>
  <si>
    <t>철근콘크리트</t>
    <phoneticPr fontId="15" type="noConversion"/>
  </si>
  <si>
    <t>4층</t>
    <phoneticPr fontId="1" type="noConversion"/>
  </si>
  <si>
    <t>용도변경</t>
    <phoneticPr fontId="1" type="noConversion"/>
  </si>
  <si>
    <t>1581-1</t>
    <phoneticPr fontId="2" type="noConversion"/>
  </si>
  <si>
    <t>주거</t>
    <phoneticPr fontId="1" type="noConversion"/>
  </si>
  <si>
    <t>건축법 제19조</t>
    <phoneticPr fontId="1" type="noConversion"/>
  </si>
  <si>
    <t>3층,4층</t>
    <phoneticPr fontId="1" type="noConversion"/>
  </si>
  <si>
    <t>건축법 제11조</t>
    <phoneticPr fontId="1" type="noConversion"/>
  </si>
  <si>
    <t>건축법 제14조</t>
    <phoneticPr fontId="1" type="noConversion"/>
  </si>
  <si>
    <t>4층 402호</t>
    <phoneticPr fontId="1" type="noConversion"/>
  </si>
  <si>
    <t>5층
(501호)</t>
  </si>
  <si>
    <t>사동</t>
    <phoneticPr fontId="2" type="noConversion"/>
  </si>
  <si>
    <t>4층
(402호)</t>
  </si>
  <si>
    <t>1380-13</t>
    <phoneticPr fontId="2" type="noConversion"/>
  </si>
  <si>
    <t>사동</t>
    <phoneticPr fontId="2" type="noConversion"/>
  </si>
  <si>
    <t>조립식패널</t>
  </si>
  <si>
    <t>주거(창고)</t>
    <phoneticPr fontId="1" type="noConversion"/>
  </si>
  <si>
    <t>1층</t>
    <phoneticPr fontId="16" type="noConversion"/>
  </si>
  <si>
    <t>1276-1</t>
    <phoneticPr fontId="2" type="noConversion"/>
  </si>
  <si>
    <t>경기도 안산시 상록구 후곡1길 10 (사동)</t>
    <phoneticPr fontId="2" type="noConversion"/>
  </si>
  <si>
    <t>옥상층</t>
    <phoneticPr fontId="2" type="noConversion"/>
  </si>
  <si>
    <t>창고</t>
    <phoneticPr fontId="2" type="noConversion"/>
  </si>
  <si>
    <t>건축법
제14조</t>
    <phoneticPr fontId="2" type="noConversion"/>
  </si>
  <si>
    <t>1307-11</t>
    <phoneticPr fontId="2" type="noConversion"/>
  </si>
  <si>
    <t>철근콘크리트</t>
    <phoneticPr fontId="2" type="noConversion"/>
  </si>
  <si>
    <t>건축법 제14조</t>
    <phoneticPr fontId="2" type="noConversion"/>
  </si>
  <si>
    <t>3층
4층</t>
    <phoneticPr fontId="2" type="noConversion"/>
  </si>
  <si>
    <t>주거(2→4)
주거(1→2)</t>
    <phoneticPr fontId="2" type="noConversion"/>
  </si>
  <si>
    <t>철근콘크리트</t>
    <phoneticPr fontId="2" type="noConversion"/>
  </si>
  <si>
    <t>2층
3층</t>
    <phoneticPr fontId="2" type="noConversion"/>
  </si>
  <si>
    <t>건축법제11조</t>
    <phoneticPr fontId="1" type="noConversion"/>
  </si>
  <si>
    <t>건축법제19조</t>
  </si>
  <si>
    <t>대수선</t>
  </si>
  <si>
    <t>건축법 제14조</t>
    <phoneticPr fontId="2" type="noConversion"/>
  </si>
  <si>
    <t>증축</t>
    <phoneticPr fontId="2" type="noConversion"/>
  </si>
  <si>
    <t>사동</t>
    <phoneticPr fontId="2" type="noConversion"/>
  </si>
  <si>
    <t>조립식패널</t>
    <phoneticPr fontId="2" type="noConversion"/>
  </si>
  <si>
    <t>창고</t>
    <phoneticPr fontId="2" type="noConversion"/>
  </si>
  <si>
    <t>증축</t>
    <phoneticPr fontId="2" type="noConversion"/>
  </si>
  <si>
    <t>창고</t>
    <phoneticPr fontId="2" type="noConversion"/>
  </si>
  <si>
    <t>건축법 제14조</t>
    <phoneticPr fontId="2" type="noConversion"/>
  </si>
  <si>
    <t>1층</t>
    <phoneticPr fontId="2" type="noConversion"/>
  </si>
  <si>
    <t>사동</t>
    <phoneticPr fontId="2" type="noConversion"/>
  </si>
  <si>
    <t>조립식패널</t>
    <phoneticPr fontId="2" type="noConversion"/>
  </si>
  <si>
    <t>증축</t>
    <phoneticPr fontId="2" type="noConversion"/>
  </si>
  <si>
    <t>사동</t>
    <phoneticPr fontId="2" type="noConversion"/>
  </si>
  <si>
    <t>증축</t>
    <phoneticPr fontId="2" type="noConversion"/>
  </si>
  <si>
    <t>조립식패널</t>
    <phoneticPr fontId="2" type="noConversion"/>
  </si>
  <si>
    <t>건축법 제14조</t>
    <phoneticPr fontId="2" type="noConversion"/>
  </si>
  <si>
    <t>5층
(501호)</t>
    <phoneticPr fontId="2" type="noConversion"/>
  </si>
  <si>
    <t>주거</t>
    <phoneticPr fontId="2" type="noConversion"/>
  </si>
  <si>
    <t>4층   (401호)</t>
    <phoneticPr fontId="2" type="noConversion"/>
  </si>
  <si>
    <t>경량철골</t>
    <phoneticPr fontId="2" type="noConversion"/>
  </si>
  <si>
    <t>창고
(주거)</t>
    <phoneticPr fontId="2" type="noConversion"/>
  </si>
  <si>
    <t>건축법 제14조</t>
    <phoneticPr fontId="2" type="noConversion"/>
  </si>
  <si>
    <t>증축</t>
    <phoneticPr fontId="2" type="noConversion"/>
  </si>
  <si>
    <t>1층(301호)</t>
    <phoneticPr fontId="2" type="noConversion"/>
  </si>
  <si>
    <t>1층(302호)</t>
    <phoneticPr fontId="2" type="noConversion"/>
  </si>
  <si>
    <t>1층(402호)</t>
    <phoneticPr fontId="2" type="noConversion"/>
  </si>
  <si>
    <t>1층(502호)</t>
    <phoneticPr fontId="2" type="noConversion"/>
  </si>
  <si>
    <t>주거</t>
    <phoneticPr fontId="2" type="noConversion"/>
  </si>
  <si>
    <t>1332-7</t>
    <phoneticPr fontId="2" type="noConversion"/>
  </si>
  <si>
    <t>점포</t>
    <phoneticPr fontId="2" type="noConversion"/>
  </si>
  <si>
    <t>파이프천막</t>
    <phoneticPr fontId="2" type="noConversion"/>
  </si>
  <si>
    <t>건축법 제14조</t>
    <phoneticPr fontId="2" type="noConversion"/>
  </si>
  <si>
    <t>사동</t>
    <phoneticPr fontId="2" type="noConversion"/>
  </si>
  <si>
    <t xml:space="preserve"> 1187-5</t>
    <phoneticPr fontId="2" type="noConversion"/>
  </si>
  <si>
    <t>경량철골조</t>
    <phoneticPr fontId="2" type="noConversion"/>
  </si>
  <si>
    <t>1338-3</t>
    <phoneticPr fontId="1" type="noConversion"/>
  </si>
  <si>
    <t>대수선     (가구수위반)</t>
    <phoneticPr fontId="2" type="noConversion"/>
  </si>
  <si>
    <t>2층    3층</t>
    <phoneticPr fontId="1" type="noConversion"/>
  </si>
  <si>
    <t>사동</t>
    <phoneticPr fontId="2" type="noConversion"/>
  </si>
  <si>
    <t>4층
(401호)</t>
    <phoneticPr fontId="2" type="noConversion"/>
  </si>
  <si>
    <t>경량철골</t>
    <phoneticPr fontId="2" type="noConversion"/>
  </si>
  <si>
    <t>경량철골</t>
    <phoneticPr fontId="2" type="noConversion"/>
  </si>
  <si>
    <t>옥상</t>
    <phoneticPr fontId="2" type="noConversion"/>
  </si>
  <si>
    <t>창고(주거)</t>
    <phoneticPr fontId="2" type="noConversion"/>
  </si>
  <si>
    <t>조립색패널조</t>
    <phoneticPr fontId="2" type="noConversion"/>
  </si>
  <si>
    <t>창고(주거)</t>
    <phoneticPr fontId="2" type="noConversion"/>
  </si>
  <si>
    <t>4층</t>
    <phoneticPr fontId="2" type="noConversion"/>
  </si>
  <si>
    <t>옥상</t>
    <phoneticPr fontId="2" type="noConversion"/>
  </si>
  <si>
    <t>5층</t>
    <phoneticPr fontId="2" type="noConversion"/>
  </si>
  <si>
    <t>주거</t>
    <phoneticPr fontId="2" type="noConversion"/>
  </si>
  <si>
    <t>옥상</t>
    <phoneticPr fontId="2" type="noConversion"/>
  </si>
  <si>
    <t>조립색패널조</t>
    <phoneticPr fontId="2" type="noConversion"/>
  </si>
  <si>
    <t>4층
(401호)</t>
    <phoneticPr fontId="2" type="noConversion"/>
  </si>
  <si>
    <t>4층</t>
    <phoneticPr fontId="2" type="noConversion"/>
  </si>
  <si>
    <t>1546-4</t>
    <phoneticPr fontId="2" type="noConversion"/>
  </si>
  <si>
    <t>1층</t>
    <phoneticPr fontId="2" type="noConversion"/>
  </si>
  <si>
    <t>2013</t>
    <phoneticPr fontId="2" type="noConversion"/>
  </si>
  <si>
    <t>2층</t>
    <phoneticPr fontId="2" type="noConversion"/>
  </si>
  <si>
    <t>철근콘크리트조</t>
    <phoneticPr fontId="2" type="noConversion"/>
  </si>
  <si>
    <t>건축법제14조</t>
    <phoneticPr fontId="2" type="noConversion"/>
  </si>
  <si>
    <t>1149-5</t>
  </si>
  <si>
    <t>경기도 안산시 상록구 한양대학로 45-1(사동)</t>
  </si>
  <si>
    <t>용도변경</t>
    <phoneticPr fontId="2" type="noConversion"/>
  </si>
  <si>
    <t>철근콘크리트조</t>
    <phoneticPr fontId="2" type="noConversion"/>
  </si>
  <si>
    <t>철근콘크리트조</t>
    <phoneticPr fontId="2" type="noConversion"/>
  </si>
  <si>
    <t>철근콘크리트조</t>
  </si>
  <si>
    <t>1163-7</t>
  </si>
  <si>
    <t>경기도 안산시 상록구 한양대학1길 53(사동)</t>
    <phoneticPr fontId="2" type="noConversion"/>
  </si>
  <si>
    <t>1163-8</t>
  </si>
  <si>
    <t>경기도 안산시 상록구 한양대학1길 29(사동)</t>
    <phoneticPr fontId="2" type="noConversion"/>
  </si>
  <si>
    <t>1167-0</t>
  </si>
  <si>
    <t>서울특별시 서대문구 연세로5길 26-9, 4층 (창천동)</t>
    <phoneticPr fontId="2" type="noConversion"/>
  </si>
  <si>
    <t>서울특별시 서대문구 연세로5길 26-9, 4층 (창천동))</t>
    <phoneticPr fontId="2" type="noConversion"/>
  </si>
  <si>
    <t>대수선</t>
    <phoneticPr fontId="2" type="noConversion"/>
  </si>
  <si>
    <t>용도변경</t>
    <phoneticPr fontId="2" type="noConversion"/>
  </si>
  <si>
    <t>철근콘크리트조</t>
    <phoneticPr fontId="2" type="noConversion"/>
  </si>
  <si>
    <t>1186-13</t>
    <phoneticPr fontId="2" type="noConversion"/>
  </si>
  <si>
    <t>2층
3층</t>
    <phoneticPr fontId="2" type="noConversion"/>
  </si>
  <si>
    <t>1191-2</t>
    <phoneticPr fontId="2" type="noConversion"/>
  </si>
  <si>
    <t>2가구→4가구
2가구→4가구</t>
    <phoneticPr fontId="2" type="noConversion"/>
  </si>
  <si>
    <t>1204-11</t>
    <phoneticPr fontId="2" type="noConversion"/>
  </si>
  <si>
    <t>조립식패널조</t>
    <phoneticPr fontId="2" type="noConversion"/>
  </si>
  <si>
    <t>조립식패널조</t>
    <phoneticPr fontId="2" type="noConversion"/>
  </si>
  <si>
    <t>1207-5</t>
    <phoneticPr fontId="2" type="noConversion"/>
  </si>
  <si>
    <t>용도변경</t>
    <phoneticPr fontId="2" type="noConversion"/>
  </si>
  <si>
    <t>근생(창고)</t>
    <phoneticPr fontId="2" type="noConversion"/>
  </si>
  <si>
    <t>1265-11</t>
    <phoneticPr fontId="2" type="noConversion"/>
  </si>
  <si>
    <t>2가구→4가구
2가구→4가구
1가구→2가구</t>
    <phoneticPr fontId="2" type="noConversion"/>
  </si>
  <si>
    <t>4층</t>
    <phoneticPr fontId="2" type="noConversion"/>
  </si>
  <si>
    <t>1421-13</t>
  </si>
  <si>
    <t>5층
(501호)</t>
    <phoneticPr fontId="2" type="noConversion"/>
  </si>
  <si>
    <t>경량철골조</t>
    <phoneticPr fontId="2" type="noConversion"/>
  </si>
  <si>
    <t>1556-2</t>
  </si>
  <si>
    <t>경기도 안산시 상록구 용신로 142, (사동)</t>
    <phoneticPr fontId="2" type="noConversion"/>
  </si>
  <si>
    <t>건축법제14조</t>
    <phoneticPr fontId="2" type="noConversion"/>
  </si>
  <si>
    <t>1576-3</t>
  </si>
  <si>
    <t>경기도 안산시 상록구 용신로 156 (사동)</t>
  </si>
  <si>
    <t>근생</t>
    <phoneticPr fontId="2" type="noConversion"/>
  </si>
  <si>
    <t>1206-11</t>
  </si>
  <si>
    <t>주거(창고)</t>
    <phoneticPr fontId="2" type="noConversion"/>
  </si>
  <si>
    <t>1520-1</t>
    <phoneticPr fontId="2" type="noConversion"/>
  </si>
  <si>
    <t>철근콘크리트</t>
    <phoneticPr fontId="2" type="noConversion"/>
  </si>
  <si>
    <t>건축법제19조</t>
    <phoneticPr fontId="2" type="noConversion"/>
  </si>
  <si>
    <t>건축법제11조</t>
    <phoneticPr fontId="2" type="noConversion"/>
  </si>
  <si>
    <t>건축법제19조</t>
    <phoneticPr fontId="2" type="noConversion"/>
  </si>
  <si>
    <t>증축</t>
    <phoneticPr fontId="2" type="noConversion"/>
  </si>
  <si>
    <t>증축</t>
    <phoneticPr fontId="2" type="noConversion"/>
  </si>
  <si>
    <t>사동</t>
    <phoneticPr fontId="2" type="noConversion"/>
  </si>
  <si>
    <t>1556-3</t>
  </si>
  <si>
    <t>경기도 안산시 상록구 용신로 142 (사동)</t>
    <phoneticPr fontId="2" type="noConversion"/>
  </si>
  <si>
    <t>창고</t>
  </si>
  <si>
    <t>1186-12</t>
  </si>
  <si>
    <t>서울특별시 동작구 만양로13가길 28(노량진동)</t>
  </si>
  <si>
    <t>1충</t>
  </si>
  <si>
    <t>창고
(근생)</t>
    <phoneticPr fontId="2" type="noConversion"/>
  </si>
  <si>
    <t>경량철골</t>
  </si>
  <si>
    <t>1151-6</t>
  </si>
  <si>
    <t>안산시 상록구 학사2길 19(사동)</t>
  </si>
  <si>
    <t>1151-6</t>
    <phoneticPr fontId="2" type="noConversion"/>
  </si>
  <si>
    <t>1567-8</t>
  </si>
  <si>
    <t>철근콘크리트조</t>
    <phoneticPr fontId="2" type="noConversion"/>
  </si>
  <si>
    <t>1404-25</t>
    <phoneticPr fontId="2" type="noConversion"/>
  </si>
  <si>
    <t>충청남도 부여군 부여읍 석목로 29-9</t>
    <phoneticPr fontId="1" type="noConversion"/>
  </si>
  <si>
    <t>증축</t>
    <phoneticPr fontId="1" type="noConversion"/>
  </si>
  <si>
    <t>4층  (401호)</t>
    <phoneticPr fontId="1" type="noConversion"/>
  </si>
  <si>
    <t>주거</t>
    <phoneticPr fontId="1" type="noConversion"/>
  </si>
  <si>
    <t>경량철골</t>
    <phoneticPr fontId="1" type="noConversion"/>
  </si>
  <si>
    <t>건축법 제14조</t>
    <phoneticPr fontId="1" type="noConversion"/>
  </si>
  <si>
    <t>주거</t>
    <phoneticPr fontId="1" type="noConversion"/>
  </si>
  <si>
    <t>1300-6</t>
    <phoneticPr fontId="2" type="noConversion"/>
  </si>
  <si>
    <t>경기도 안산시 상록구 둥지길 4-11(사동)</t>
    <phoneticPr fontId="1" type="noConversion"/>
  </si>
  <si>
    <t>옥상</t>
    <phoneticPr fontId="1" type="noConversion"/>
  </si>
  <si>
    <t>조적조</t>
    <phoneticPr fontId="1" type="noConversion"/>
  </si>
  <si>
    <t>경량철골</t>
    <phoneticPr fontId="16" type="noConversion"/>
  </si>
  <si>
    <t>5층
501호</t>
    <phoneticPr fontId="16" type="noConversion"/>
  </si>
  <si>
    <t>사동</t>
    <phoneticPr fontId="2" type="noConversion"/>
  </si>
  <si>
    <t>주거</t>
    <phoneticPr fontId="2" type="noConversion"/>
  </si>
  <si>
    <t>조립식패널</t>
    <phoneticPr fontId="2" type="noConversion"/>
  </si>
  <si>
    <t>건축법 제14조</t>
    <phoneticPr fontId="2" type="noConversion"/>
  </si>
  <si>
    <t>5층
(501호)</t>
    <phoneticPr fontId="2" type="noConversion"/>
  </si>
  <si>
    <t>조립식패널</t>
    <phoneticPr fontId="2" type="noConversion"/>
  </si>
  <si>
    <t>건축법 제14조</t>
    <phoneticPr fontId="2" type="noConversion"/>
  </si>
  <si>
    <t>5층
(502호)</t>
    <phoneticPr fontId="2" type="noConversion"/>
  </si>
  <si>
    <t>1384-9</t>
    <phoneticPr fontId="2" type="noConversion"/>
  </si>
  <si>
    <t>1층</t>
    <phoneticPr fontId="2" type="noConversion"/>
  </si>
  <si>
    <t>1층</t>
    <phoneticPr fontId="2" type="noConversion"/>
  </si>
  <si>
    <t>1384-10</t>
    <phoneticPr fontId="2" type="noConversion"/>
  </si>
  <si>
    <t>1384-10</t>
    <phoneticPr fontId="2" type="noConversion"/>
  </si>
  <si>
    <t>주거(창고)</t>
    <phoneticPr fontId="2" type="noConversion"/>
  </si>
  <si>
    <t>1391-2</t>
    <phoneticPr fontId="2" type="noConversion"/>
  </si>
  <si>
    <t>1391-2</t>
    <phoneticPr fontId="2" type="noConversion"/>
  </si>
  <si>
    <t>1391-9</t>
    <phoneticPr fontId="2" type="noConversion"/>
  </si>
  <si>
    <t>1391-9</t>
    <phoneticPr fontId="2" type="noConversion"/>
  </si>
  <si>
    <t>경기도 시흥시 능골길 47, 1층 (능곡동)</t>
    <phoneticPr fontId="2" type="noConversion"/>
  </si>
  <si>
    <t>5층
(502호)</t>
    <phoneticPr fontId="2" type="noConversion"/>
  </si>
  <si>
    <t>5층(501호)</t>
    <phoneticPr fontId="1" type="noConversion"/>
  </si>
  <si>
    <t>사동</t>
    <phoneticPr fontId="2" type="noConversion"/>
  </si>
  <si>
    <t>1429-5</t>
    <phoneticPr fontId="2" type="noConversion"/>
  </si>
  <si>
    <t>옥상</t>
    <phoneticPr fontId="2" type="noConversion"/>
  </si>
  <si>
    <t>조립식패널</t>
    <phoneticPr fontId="2" type="noConversion"/>
  </si>
  <si>
    <t>1층</t>
    <phoneticPr fontId="2" type="noConversion"/>
  </si>
  <si>
    <t xml:space="preserve"> 1471-13</t>
    <phoneticPr fontId="2" type="noConversion"/>
  </si>
  <si>
    <t>근린생활시설</t>
    <phoneticPr fontId="2" type="noConversion"/>
  </si>
  <si>
    <t>3층</t>
    <phoneticPr fontId="2" type="noConversion"/>
  </si>
  <si>
    <t>근생→주거</t>
    <phoneticPr fontId="2" type="noConversion"/>
  </si>
  <si>
    <t>사동</t>
    <phoneticPr fontId="19" type="noConversion"/>
  </si>
  <si>
    <t xml:space="preserve"> 1187-6</t>
    <phoneticPr fontId="2" type="noConversion"/>
  </si>
  <si>
    <t>증축</t>
    <phoneticPr fontId="19" type="noConversion"/>
  </si>
  <si>
    <t>1층</t>
    <phoneticPr fontId="19" type="noConversion"/>
  </si>
  <si>
    <t>점포</t>
    <phoneticPr fontId="19" type="noConversion"/>
  </si>
  <si>
    <t>조립식패널</t>
    <phoneticPr fontId="19" type="noConversion"/>
  </si>
  <si>
    <t>건축법 제14조</t>
    <phoneticPr fontId="19" type="noConversion"/>
  </si>
  <si>
    <t>3층</t>
    <phoneticPr fontId="19" type="noConversion"/>
  </si>
  <si>
    <t>주거</t>
    <phoneticPr fontId="19" type="noConversion"/>
  </si>
  <si>
    <t>경량철골</t>
    <phoneticPr fontId="19" type="noConversion"/>
  </si>
  <si>
    <t>옥상</t>
    <phoneticPr fontId="2" type="noConversion"/>
  </si>
  <si>
    <t>창고(주거)</t>
    <phoneticPr fontId="2" type="noConversion"/>
  </si>
  <si>
    <t>본오동</t>
    <phoneticPr fontId="2" type="noConversion"/>
  </si>
  <si>
    <t>건축법
제14조</t>
    <phoneticPr fontId="2" type="noConversion"/>
  </si>
  <si>
    <t>5층
(501호)</t>
    <phoneticPr fontId="2" type="noConversion"/>
  </si>
  <si>
    <t>본오동</t>
  </si>
  <si>
    <t>1층(측면)</t>
    <phoneticPr fontId="2" type="noConversion"/>
  </si>
  <si>
    <t>1층(후면)</t>
    <phoneticPr fontId="2" type="noConversion"/>
  </si>
  <si>
    <t>1층(전면)</t>
    <phoneticPr fontId="2" type="noConversion"/>
  </si>
  <si>
    <t>건축법
제14조</t>
  </si>
  <si>
    <t>736-1</t>
    <phoneticPr fontId="2" type="noConversion"/>
  </si>
  <si>
    <t>4층
(옥상)</t>
    <phoneticPr fontId="2" type="noConversion"/>
  </si>
  <si>
    <t>건축법
제11조</t>
    <phoneticPr fontId="2" type="noConversion"/>
  </si>
  <si>
    <t>737-0</t>
    <phoneticPr fontId="2" type="noConversion"/>
  </si>
  <si>
    <t>767-6</t>
    <phoneticPr fontId="2" type="noConversion"/>
  </si>
  <si>
    <t>대수선
(벽해체)</t>
    <phoneticPr fontId="2" type="noConversion"/>
  </si>
  <si>
    <t>773-6</t>
    <phoneticPr fontId="2" type="noConversion"/>
  </si>
  <si>
    <t>785-1</t>
  </si>
  <si>
    <t>경기도 안산시 상록구 석호로2길 11(본오동)</t>
  </si>
  <si>
    <t>805-12</t>
    <phoneticPr fontId="2" type="noConversion"/>
  </si>
  <si>
    <t>근생</t>
    <phoneticPr fontId="2" type="noConversion"/>
  </si>
  <si>
    <t>증축</t>
    <phoneticPr fontId="2" type="noConversion"/>
  </si>
  <si>
    <t>경량철골조</t>
    <phoneticPr fontId="2" type="noConversion"/>
  </si>
  <si>
    <t>건축법
제14조</t>
    <phoneticPr fontId="2" type="noConversion"/>
  </si>
  <si>
    <t>872-20</t>
    <phoneticPr fontId="2" type="noConversion"/>
  </si>
  <si>
    <t>1층
(101호)</t>
    <phoneticPr fontId="2" type="noConversion"/>
  </si>
  <si>
    <t>경기도 안산시 상록구 오목로4길 10(본오동)</t>
    <phoneticPr fontId="2" type="noConversion"/>
  </si>
  <si>
    <t>작업장</t>
    <phoneticPr fontId="2" type="noConversion"/>
  </si>
  <si>
    <t>1117-0</t>
    <phoneticPr fontId="2" type="noConversion"/>
  </si>
  <si>
    <t xml:space="preserve">885-11 </t>
  </si>
  <si>
    <t xml:space="preserve">1135-8 </t>
  </si>
  <si>
    <t>1135-8</t>
  </si>
  <si>
    <t>충청남도 태안군 남면 몽산포길 179</t>
  </si>
  <si>
    <t xml:space="preserve">735-4 </t>
  </si>
  <si>
    <t>1136-6</t>
  </si>
  <si>
    <t xml:space="preserve">1136-6 </t>
  </si>
  <si>
    <t>2014</t>
  </si>
  <si>
    <t>증측</t>
  </si>
  <si>
    <t xml:space="preserve">785-8 </t>
  </si>
  <si>
    <t>957-12</t>
  </si>
  <si>
    <t>722-6</t>
  </si>
  <si>
    <t xml:space="preserve">820-8 </t>
  </si>
  <si>
    <t>경기도 안산시 상록구  본오로9안길 29-1 （본오동, 지구촌교회）</t>
  </si>
  <si>
    <t>주차장용도변경</t>
    <phoneticPr fontId="2" type="noConversion"/>
  </si>
  <si>
    <t xml:space="preserve">826-10 </t>
  </si>
  <si>
    <t>777-13</t>
  </si>
  <si>
    <t xml:space="preserve"> 815-3</t>
  </si>
  <si>
    <t>2015</t>
  </si>
  <si>
    <t xml:space="preserve">910-9 </t>
  </si>
  <si>
    <t>4층
(501호)</t>
  </si>
  <si>
    <t>871-8</t>
  </si>
  <si>
    <t>증축</t>
    <phoneticPr fontId="14" type="noConversion"/>
  </si>
  <si>
    <t>1층</t>
    <phoneticPr fontId="14" type="noConversion"/>
  </si>
  <si>
    <t>조립식패널</t>
    <phoneticPr fontId="14" type="noConversion"/>
  </si>
  <si>
    <t>건축법제14조</t>
    <phoneticPr fontId="14" type="noConversion"/>
  </si>
  <si>
    <t>667-18</t>
  </si>
  <si>
    <t>신축</t>
  </si>
  <si>
    <t>720-3</t>
  </si>
  <si>
    <t>건축법
제19조</t>
  </si>
  <si>
    <t>2층
3층</t>
  </si>
  <si>
    <t>3가구→5가구
3가구→5가구</t>
  </si>
  <si>
    <t>건축법
제11조</t>
  </si>
  <si>
    <t>4층
(401호)</t>
  </si>
  <si>
    <t>871-14</t>
  </si>
  <si>
    <t>871-15</t>
  </si>
  <si>
    <t>1층
(오뎅가게)</t>
  </si>
  <si>
    <t>974-7</t>
  </si>
  <si>
    <t>1140-7</t>
  </si>
  <si>
    <t>1129-5</t>
  </si>
  <si>
    <t>조립식판넬조</t>
  </si>
  <si>
    <t>666-11</t>
  </si>
  <si>
    <t>4층(402호)</t>
  </si>
  <si>
    <t>15</t>
  </si>
  <si>
    <t>4층(401호)</t>
  </si>
  <si>
    <t>경량철골조</t>
    <phoneticPr fontId="14" type="noConversion"/>
  </si>
  <si>
    <t>철파이프구조</t>
  </si>
  <si>
    <t>건축법 제14조</t>
    <phoneticPr fontId="14" type="noConversion"/>
  </si>
  <si>
    <t>주거(창고)</t>
    <phoneticPr fontId="14" type="noConversion"/>
  </si>
  <si>
    <t>718-12</t>
  </si>
  <si>
    <t>977-3</t>
  </si>
  <si>
    <t>745-8</t>
  </si>
  <si>
    <t>건축법제14조</t>
    <phoneticPr fontId="19" type="noConversion"/>
  </si>
  <si>
    <t>814-9</t>
  </si>
  <si>
    <t>본오동</t>
    <phoneticPr fontId="2" type="noConversion"/>
  </si>
  <si>
    <t>신축</t>
    <phoneticPr fontId="2" type="noConversion"/>
  </si>
  <si>
    <t>나대지</t>
    <phoneticPr fontId="2" type="noConversion"/>
  </si>
  <si>
    <t>창고</t>
    <phoneticPr fontId="2" type="noConversion"/>
  </si>
  <si>
    <t>컨테이너</t>
    <phoneticPr fontId="2" type="noConversion"/>
  </si>
  <si>
    <t>건축법
제14조</t>
    <phoneticPr fontId="2" type="noConversion"/>
  </si>
  <si>
    <t>본오동</t>
    <phoneticPr fontId="2" type="noConversion"/>
  </si>
  <si>
    <t>증축</t>
    <phoneticPr fontId="2" type="noConversion"/>
  </si>
  <si>
    <t>4층</t>
    <phoneticPr fontId="2" type="noConversion"/>
  </si>
  <si>
    <t>주거</t>
    <phoneticPr fontId="2" type="noConversion"/>
  </si>
  <si>
    <t>경량철골조</t>
    <phoneticPr fontId="2" type="noConversion"/>
  </si>
  <si>
    <t>건축법
제14조</t>
    <phoneticPr fontId="2" type="noConversion"/>
  </si>
  <si>
    <t>증축</t>
    <phoneticPr fontId="2" type="noConversion"/>
  </si>
  <si>
    <t>조립식패널조</t>
    <phoneticPr fontId="2" type="noConversion"/>
  </si>
  <si>
    <t>683-7</t>
    <phoneticPr fontId="2" type="noConversion"/>
  </si>
  <si>
    <t>신축</t>
    <phoneticPr fontId="2" type="noConversion"/>
  </si>
  <si>
    <t>나대지</t>
    <phoneticPr fontId="2" type="noConversion"/>
  </si>
  <si>
    <t xml:space="preserve">고물상(사무실) </t>
    <phoneticPr fontId="2" type="noConversion"/>
  </si>
  <si>
    <t>컨테이너</t>
    <phoneticPr fontId="2" type="noConversion"/>
  </si>
  <si>
    <t>공작물</t>
    <phoneticPr fontId="2" type="noConversion"/>
  </si>
  <si>
    <t>고물상(담장)</t>
    <phoneticPr fontId="2" type="noConversion"/>
  </si>
  <si>
    <t>건축법
제83조</t>
    <phoneticPr fontId="2" type="noConversion"/>
  </si>
  <si>
    <t>683-7</t>
    <phoneticPr fontId="2" type="noConversion"/>
  </si>
  <si>
    <t>나대지</t>
    <phoneticPr fontId="2" type="noConversion"/>
  </si>
  <si>
    <t>고물상(담장)</t>
    <phoneticPr fontId="2" type="noConversion"/>
  </si>
  <si>
    <t>철파이프조</t>
    <phoneticPr fontId="2" type="noConversion"/>
  </si>
  <si>
    <t>건축법
제83조</t>
    <phoneticPr fontId="2" type="noConversion"/>
  </si>
  <si>
    <t>주거</t>
    <phoneticPr fontId="2" type="noConversion"/>
  </si>
  <si>
    <t>건축법
제14조</t>
    <phoneticPr fontId="2" type="noConversion"/>
  </si>
  <si>
    <t>조립식패널조</t>
    <phoneticPr fontId="2" type="noConversion"/>
  </si>
  <si>
    <t>684-2</t>
    <phoneticPr fontId="2" type="noConversion"/>
  </si>
  <si>
    <t>경기도 안산시 상록구 충장로 620(월피동)</t>
    <phoneticPr fontId="2" type="noConversion"/>
  </si>
  <si>
    <t>사무실</t>
    <phoneticPr fontId="2" type="noConversion"/>
  </si>
  <si>
    <t>신축</t>
    <phoneticPr fontId="2" type="noConversion"/>
  </si>
  <si>
    <t>근생(창고)</t>
    <phoneticPr fontId="2" type="noConversion"/>
  </si>
  <si>
    <t>1층(측면)</t>
    <phoneticPr fontId="2" type="noConversion"/>
  </si>
  <si>
    <t>점포(창고)</t>
    <phoneticPr fontId="2" type="noConversion"/>
  </si>
  <si>
    <t>조립식패널조</t>
    <phoneticPr fontId="2" type="noConversion"/>
  </si>
  <si>
    <t>1층(후면)</t>
    <phoneticPr fontId="2" type="noConversion"/>
  </si>
  <si>
    <t>점포(창고)</t>
    <phoneticPr fontId="2" type="noConversion"/>
  </si>
  <si>
    <t>시멘트블록</t>
    <phoneticPr fontId="2" type="noConversion"/>
  </si>
  <si>
    <t>점포</t>
    <phoneticPr fontId="2" type="noConversion"/>
  </si>
  <si>
    <t>경기도 안산시 상록구 본오로26 (본오동)</t>
    <phoneticPr fontId="2" type="noConversion"/>
  </si>
  <si>
    <t>시멘트블록</t>
    <phoneticPr fontId="2" type="noConversion"/>
  </si>
  <si>
    <t>1층(전면)</t>
    <phoneticPr fontId="2" type="noConversion"/>
  </si>
  <si>
    <t>점포</t>
    <phoneticPr fontId="2" type="noConversion"/>
  </si>
  <si>
    <t>경기도 안산시 상록구 본오로26 (본오동)</t>
    <phoneticPr fontId="2" type="noConversion"/>
  </si>
  <si>
    <t>1층(전면)</t>
    <phoneticPr fontId="2" type="noConversion"/>
  </si>
  <si>
    <t>1층</t>
    <phoneticPr fontId="2" type="noConversion"/>
  </si>
  <si>
    <t>1층</t>
    <phoneticPr fontId="2" type="noConversion"/>
  </si>
  <si>
    <t>조적조</t>
    <phoneticPr fontId="2" type="noConversion"/>
  </si>
  <si>
    <t>경량철골조</t>
    <phoneticPr fontId="2" type="noConversion"/>
  </si>
  <si>
    <t>722-4</t>
    <phoneticPr fontId="2" type="noConversion"/>
  </si>
  <si>
    <t>경기도 안산시 상록구 본오로3안길 27, 3층 (본오동)</t>
    <phoneticPr fontId="2" type="noConversion"/>
  </si>
  <si>
    <t>옥상</t>
    <phoneticPr fontId="2" type="noConversion"/>
  </si>
  <si>
    <t>722-11</t>
    <phoneticPr fontId="2" type="noConversion"/>
  </si>
  <si>
    <t>경기도 안산시 상록구 본오로 52-1, 1층(본오동)</t>
    <phoneticPr fontId="2" type="noConversion"/>
  </si>
  <si>
    <t>-</t>
    <phoneticPr fontId="2" type="noConversion"/>
  </si>
  <si>
    <t>건축법
제35조</t>
    <phoneticPr fontId="2" type="noConversion"/>
  </si>
  <si>
    <t>3층</t>
    <phoneticPr fontId="2" type="noConversion"/>
  </si>
  <si>
    <t>증축</t>
    <phoneticPr fontId="2" type="noConversion"/>
  </si>
  <si>
    <t>3층</t>
    <phoneticPr fontId="2" type="noConversion"/>
  </si>
  <si>
    <t>2층</t>
    <phoneticPr fontId="2" type="noConversion"/>
  </si>
  <si>
    <t>본오동</t>
    <phoneticPr fontId="2" type="noConversion"/>
  </si>
  <si>
    <t>771-0</t>
    <phoneticPr fontId="2" type="noConversion"/>
  </si>
  <si>
    <t>근생</t>
    <phoneticPr fontId="2" type="noConversion"/>
  </si>
  <si>
    <t>근생(창고)</t>
    <phoneticPr fontId="2" type="noConversion"/>
  </si>
  <si>
    <t>785-2</t>
    <phoneticPr fontId="2" type="noConversion"/>
  </si>
  <si>
    <t>788-5</t>
    <phoneticPr fontId="2" type="noConversion"/>
  </si>
  <si>
    <t>경기도 안산시 상록구 석호로3안길 29, 다가구 옥탑 (본오동)</t>
    <phoneticPr fontId="2" type="noConversion"/>
  </si>
  <si>
    <t>790-16</t>
    <phoneticPr fontId="2" type="noConversion"/>
  </si>
  <si>
    <t>3,4층</t>
    <phoneticPr fontId="2" type="noConversion"/>
  </si>
  <si>
    <t>797-19</t>
    <phoneticPr fontId="2" type="noConversion"/>
  </si>
  <si>
    <t>경기도 안산시 상록구 반석로 81(본오동)</t>
    <phoneticPr fontId="2" type="noConversion"/>
  </si>
  <si>
    <t>812-7</t>
    <phoneticPr fontId="2" type="noConversion"/>
  </si>
  <si>
    <t>경기도 안산시 상록구 본오공원1길 5 (본오동)</t>
    <phoneticPr fontId="2" type="noConversion"/>
  </si>
  <si>
    <t>820-9</t>
    <phoneticPr fontId="2" type="noConversion"/>
  </si>
  <si>
    <t>1층</t>
    <phoneticPr fontId="2" type="noConversion"/>
  </si>
  <si>
    <t>근생</t>
    <phoneticPr fontId="2" type="noConversion"/>
  </si>
  <si>
    <t>869-10</t>
    <phoneticPr fontId="2" type="noConversion"/>
  </si>
  <si>
    <t>301호</t>
    <phoneticPr fontId="2" type="noConversion"/>
  </si>
  <si>
    <t>871-0</t>
    <phoneticPr fontId="2" type="noConversion"/>
  </si>
  <si>
    <t>126동 
119호</t>
    <phoneticPr fontId="2" type="noConversion"/>
  </si>
  <si>
    <t>1층
(구두박스)</t>
    <phoneticPr fontId="2" type="noConversion"/>
  </si>
  <si>
    <t>건축법
제14조</t>
    <phoneticPr fontId="2" type="noConversion"/>
  </si>
  <si>
    <t>옥상</t>
    <phoneticPr fontId="2" type="noConversion"/>
  </si>
  <si>
    <t>조적조</t>
    <phoneticPr fontId="2" type="noConversion"/>
  </si>
  <si>
    <t>887-9</t>
    <phoneticPr fontId="2" type="noConversion"/>
  </si>
  <si>
    <t>888-1</t>
    <phoneticPr fontId="2" type="noConversion"/>
  </si>
  <si>
    <t>898-1</t>
    <phoneticPr fontId="2" type="noConversion"/>
  </si>
  <si>
    <t>경기도 안산시 상록구 본원로 16(본오동)</t>
    <phoneticPr fontId="2" type="noConversion"/>
  </si>
  <si>
    <t>4층
(옥상)</t>
    <phoneticPr fontId="2" type="noConversion"/>
  </si>
  <si>
    <t>863-10</t>
    <phoneticPr fontId="2" type="noConversion"/>
  </si>
  <si>
    <t>789-9</t>
    <phoneticPr fontId="2" type="noConversion"/>
  </si>
  <si>
    <t>927-1</t>
    <phoneticPr fontId="2" type="noConversion"/>
  </si>
  <si>
    <t>4층
(401호)</t>
    <phoneticPr fontId="2" type="noConversion"/>
  </si>
  <si>
    <t>946-6</t>
    <phoneticPr fontId="2" type="noConversion"/>
  </si>
  <si>
    <t>952-7</t>
    <phoneticPr fontId="2" type="noConversion"/>
  </si>
  <si>
    <t>1층(앞)</t>
    <phoneticPr fontId="2" type="noConversion"/>
  </si>
  <si>
    <t>주거</t>
    <phoneticPr fontId="2" type="noConversion"/>
  </si>
  <si>
    <t>952-9</t>
    <phoneticPr fontId="2" type="noConversion"/>
  </si>
  <si>
    <t>경기도 안산시 상록구 세류로2길 4(본오동)</t>
    <phoneticPr fontId="2" type="noConversion"/>
  </si>
  <si>
    <t>4층</t>
    <phoneticPr fontId="2" type="noConversion"/>
  </si>
  <si>
    <t>969-12</t>
    <phoneticPr fontId="2" type="noConversion"/>
  </si>
  <si>
    <t>1층</t>
    <phoneticPr fontId="2" type="noConversion"/>
  </si>
  <si>
    <t>본오동</t>
    <phoneticPr fontId="2" type="noConversion"/>
  </si>
  <si>
    <t>조립식패널조</t>
    <phoneticPr fontId="2" type="noConversion"/>
  </si>
  <si>
    <t>1112-31</t>
    <phoneticPr fontId="2" type="noConversion"/>
  </si>
  <si>
    <t>근생</t>
    <phoneticPr fontId="2" type="noConversion"/>
  </si>
  <si>
    <t>증축</t>
    <phoneticPr fontId="2" type="noConversion"/>
  </si>
  <si>
    <t>경기도 부천시 오정구 석천로453번길 64-17, 회사 기숙시설(사업자) (삼정동)</t>
    <phoneticPr fontId="2" type="noConversion"/>
  </si>
  <si>
    <t>건축법
제11조</t>
    <phoneticPr fontId="2" type="noConversion"/>
  </si>
  <si>
    <t>1154-5</t>
    <phoneticPr fontId="2" type="noConversion"/>
  </si>
  <si>
    <t>시멘트블럭</t>
    <phoneticPr fontId="2" type="noConversion"/>
  </si>
  <si>
    <t>1155-12</t>
    <phoneticPr fontId="2" type="noConversion"/>
  </si>
  <si>
    <t>주거(발코니)</t>
    <phoneticPr fontId="2" type="noConversion"/>
  </si>
  <si>
    <t>창고</t>
    <phoneticPr fontId="2" type="noConversion"/>
  </si>
  <si>
    <t>4층
(401호)</t>
    <phoneticPr fontId="2" type="noConversion"/>
  </si>
  <si>
    <t>4층
(402호)</t>
    <phoneticPr fontId="2" type="noConversion"/>
  </si>
  <si>
    <t>5층
(501호)</t>
    <phoneticPr fontId="2" type="noConversion"/>
  </si>
  <si>
    <t>983-10</t>
    <phoneticPr fontId="2" type="noConversion"/>
  </si>
  <si>
    <t>983-10</t>
    <phoneticPr fontId="2" type="noConversion"/>
  </si>
  <si>
    <t>4층
(402호)</t>
    <phoneticPr fontId="2" type="noConversion"/>
  </si>
  <si>
    <t>5층
(502호)</t>
    <phoneticPr fontId="2" type="noConversion"/>
  </si>
  <si>
    <t>3층</t>
    <phoneticPr fontId="2" type="noConversion"/>
  </si>
  <si>
    <t>732-6</t>
    <phoneticPr fontId="2" type="noConversion"/>
  </si>
  <si>
    <t>1층
(202호)</t>
    <phoneticPr fontId="2" type="noConversion"/>
  </si>
  <si>
    <t>885-10</t>
    <phoneticPr fontId="2" type="noConversion"/>
  </si>
  <si>
    <t>5층
(502호)</t>
    <phoneticPr fontId="2" type="noConversion"/>
  </si>
  <si>
    <t>경량철골조</t>
    <phoneticPr fontId="2" type="noConversion"/>
  </si>
  <si>
    <t>2층
(201호)</t>
    <phoneticPr fontId="2" type="noConversion"/>
  </si>
  <si>
    <t>2층
(201호)</t>
    <phoneticPr fontId="2" type="noConversion"/>
  </si>
  <si>
    <t>1136-6</t>
    <phoneticPr fontId="2" type="noConversion"/>
  </si>
  <si>
    <t>1층
(302호)</t>
    <phoneticPr fontId="2" type="noConversion"/>
  </si>
  <si>
    <t>1136-6</t>
    <phoneticPr fontId="2" type="noConversion"/>
  </si>
  <si>
    <t>1층
(401호)</t>
    <phoneticPr fontId="2" type="noConversion"/>
  </si>
  <si>
    <t>1층
(402호)</t>
    <phoneticPr fontId="2" type="noConversion"/>
  </si>
  <si>
    <t>1층
(501호)</t>
    <phoneticPr fontId="2" type="noConversion"/>
  </si>
  <si>
    <t>1층
(502호)</t>
    <phoneticPr fontId="1" type="noConversion"/>
  </si>
  <si>
    <t>주거(창고)</t>
    <phoneticPr fontId="2" type="noConversion"/>
  </si>
  <si>
    <t>5층
(502호)</t>
    <phoneticPr fontId="1" type="noConversion"/>
  </si>
  <si>
    <t>대수선</t>
    <phoneticPr fontId="2" type="noConversion"/>
  </si>
  <si>
    <t>철근콘크리트조</t>
    <phoneticPr fontId="2" type="noConversion"/>
  </si>
  <si>
    <t>785-8</t>
    <phoneticPr fontId="2" type="noConversion"/>
  </si>
  <si>
    <t>1층
(301호)</t>
    <phoneticPr fontId="2" type="noConversion"/>
  </si>
  <si>
    <t>1층
(401호)</t>
    <phoneticPr fontId="2" type="noConversion"/>
  </si>
  <si>
    <t>1층
(501호)</t>
    <phoneticPr fontId="2" type="noConversion"/>
  </si>
  <si>
    <t>1층
(201호)</t>
    <phoneticPr fontId="2" type="noConversion"/>
  </si>
  <si>
    <t>785-9</t>
    <phoneticPr fontId="2" type="noConversion"/>
  </si>
  <si>
    <t>종교시설</t>
    <phoneticPr fontId="2" type="noConversion"/>
  </si>
  <si>
    <t>-</t>
    <phoneticPr fontId="2" type="noConversion"/>
  </si>
  <si>
    <t>910-9</t>
    <phoneticPr fontId="2" type="noConversion"/>
  </si>
  <si>
    <t>783-4</t>
    <phoneticPr fontId="2" type="noConversion"/>
  </si>
  <si>
    <t>주차장기능미유지</t>
    <phoneticPr fontId="2" type="noConversion"/>
  </si>
  <si>
    <t>-</t>
    <phoneticPr fontId="2" type="noConversion"/>
  </si>
  <si>
    <t>주차장법
제19조의4</t>
    <phoneticPr fontId="2" type="noConversion"/>
  </si>
  <si>
    <t>783-4</t>
    <phoneticPr fontId="2" type="noConversion"/>
  </si>
  <si>
    <t>848-5</t>
    <phoneticPr fontId="2" type="noConversion"/>
  </si>
  <si>
    <t>848-5</t>
    <phoneticPr fontId="2" type="noConversion"/>
  </si>
  <si>
    <t>897-13</t>
    <phoneticPr fontId="2" type="noConversion"/>
  </si>
  <si>
    <t>923-11</t>
    <phoneticPr fontId="2" type="noConversion"/>
  </si>
  <si>
    <t>건축법
제19조</t>
    <phoneticPr fontId="2" type="noConversion"/>
  </si>
  <si>
    <t>용도변경</t>
    <phoneticPr fontId="2" type="noConversion"/>
  </si>
  <si>
    <t>1층
(103호,.104호,105호)</t>
    <phoneticPr fontId="2" type="noConversion"/>
  </si>
  <si>
    <t>815-19</t>
    <phoneticPr fontId="2" type="noConversion"/>
  </si>
  <si>
    <t>802-6</t>
    <phoneticPr fontId="2" type="noConversion"/>
  </si>
  <si>
    <t>877-8</t>
    <phoneticPr fontId="2" type="noConversion"/>
  </si>
  <si>
    <t>1층
(복층, 105호)</t>
    <phoneticPr fontId="2" type="noConversion"/>
  </si>
  <si>
    <t>776-9</t>
    <phoneticPr fontId="2" type="noConversion"/>
  </si>
  <si>
    <t>증축</t>
    <phoneticPr fontId="1" type="noConversion"/>
  </si>
  <si>
    <t>4층</t>
    <phoneticPr fontId="1" type="noConversion"/>
  </si>
  <si>
    <t>주거</t>
    <phoneticPr fontId="1" type="noConversion"/>
  </si>
  <si>
    <t>조립식패널조</t>
    <phoneticPr fontId="1" type="noConversion"/>
  </si>
  <si>
    <t>건축법제14조</t>
    <phoneticPr fontId="1" type="noConversion"/>
  </si>
  <si>
    <t>증축</t>
    <phoneticPr fontId="14" type="noConversion"/>
  </si>
  <si>
    <t>1층</t>
    <phoneticPr fontId="14" type="noConversion"/>
  </si>
  <si>
    <t>근생</t>
    <phoneticPr fontId="14" type="noConversion"/>
  </si>
  <si>
    <t>건축법제14조</t>
    <phoneticPr fontId="14" type="noConversion"/>
  </si>
  <si>
    <t>683-9</t>
    <phoneticPr fontId="2" type="noConversion"/>
  </si>
  <si>
    <t>경기도 안산시 상록구 본오로1길 5-8</t>
    <phoneticPr fontId="2" type="noConversion"/>
  </si>
  <si>
    <t>용도변경</t>
    <phoneticPr fontId="2" type="noConversion"/>
  </si>
  <si>
    <t>근생→주거</t>
    <phoneticPr fontId="2" type="noConversion"/>
  </si>
  <si>
    <t>철근콘크리트조</t>
    <phoneticPr fontId="2" type="noConversion"/>
  </si>
  <si>
    <t>주차장</t>
    <phoneticPr fontId="2" type="noConversion"/>
  </si>
  <si>
    <t>835-9</t>
    <phoneticPr fontId="2" type="noConversion"/>
  </si>
  <si>
    <t>철근콘크리트조</t>
    <phoneticPr fontId="2" type="noConversion"/>
  </si>
  <si>
    <t>2~3층</t>
    <phoneticPr fontId="2" type="noConversion"/>
  </si>
  <si>
    <t>2가구→4가구</t>
    <phoneticPr fontId="2" type="noConversion"/>
  </si>
  <si>
    <t>건축법
제11조</t>
    <phoneticPr fontId="2" type="noConversion"/>
  </si>
  <si>
    <t>근생(의원)</t>
    <phoneticPr fontId="2" type="noConversion"/>
  </si>
  <si>
    <t>근생(산후조리원)</t>
    <phoneticPr fontId="2" type="noConversion"/>
  </si>
  <si>
    <t>경기도 화성시 남양읍 글판동길 42</t>
    <phoneticPr fontId="2" type="noConversion"/>
  </si>
  <si>
    <t>832-9</t>
    <phoneticPr fontId="2" type="noConversion"/>
  </si>
  <si>
    <t>832-9</t>
    <phoneticPr fontId="2" type="noConversion"/>
  </si>
  <si>
    <t>건축법 제11조</t>
    <phoneticPr fontId="2" type="noConversion"/>
  </si>
  <si>
    <t>785-8</t>
    <phoneticPr fontId="2" type="noConversion"/>
  </si>
  <si>
    <t>785-8</t>
    <phoneticPr fontId="2" type="noConversion"/>
  </si>
  <si>
    <t>1층
(201호)</t>
    <phoneticPr fontId="2" type="noConversion"/>
  </si>
  <si>
    <t>1132-10</t>
    <phoneticPr fontId="2" type="noConversion"/>
  </si>
  <si>
    <t>874-9, 옥외</t>
    <phoneticPr fontId="2" type="noConversion"/>
  </si>
  <si>
    <t>1층</t>
    <phoneticPr fontId="14" type="noConversion"/>
  </si>
  <si>
    <t>증축</t>
    <phoneticPr fontId="14" type="noConversion"/>
  </si>
  <si>
    <t>715-21</t>
    <phoneticPr fontId="2" type="noConversion"/>
  </si>
  <si>
    <t>증축</t>
    <phoneticPr fontId="14" type="noConversion"/>
  </si>
  <si>
    <t>건축법 제14조</t>
    <phoneticPr fontId="14" type="noConversion"/>
  </si>
  <si>
    <t>경량철골조</t>
    <phoneticPr fontId="14" type="noConversion"/>
  </si>
  <si>
    <t>주거(창고)</t>
    <phoneticPr fontId="14" type="noConversion"/>
  </si>
  <si>
    <t>조립식패널조</t>
    <phoneticPr fontId="14" type="noConversion"/>
  </si>
  <si>
    <t>주거(창고)</t>
    <phoneticPr fontId="14" type="noConversion"/>
  </si>
  <si>
    <t>조립식패널조</t>
    <phoneticPr fontId="14" type="noConversion"/>
  </si>
  <si>
    <t>건축법 제14조</t>
    <phoneticPr fontId="14" type="noConversion"/>
  </si>
  <si>
    <t>옥상</t>
    <phoneticPr fontId="14" type="noConversion"/>
  </si>
  <si>
    <t>건축법 제14조</t>
    <phoneticPr fontId="14" type="noConversion"/>
  </si>
  <si>
    <t>주거</t>
    <phoneticPr fontId="14" type="noConversion"/>
  </si>
  <si>
    <t>건축법제14조</t>
    <phoneticPr fontId="2" type="noConversion"/>
  </si>
  <si>
    <t>주거</t>
    <phoneticPr fontId="14" type="noConversion"/>
  </si>
  <si>
    <t>5층(502호)</t>
    <phoneticPr fontId="14" type="noConversion"/>
  </si>
  <si>
    <t>주거</t>
    <phoneticPr fontId="14" type="noConversion"/>
  </si>
  <si>
    <t>3층
(301호)</t>
    <phoneticPr fontId="14" type="noConversion"/>
  </si>
  <si>
    <t>3층
(302호)</t>
    <phoneticPr fontId="14" type="noConversion"/>
  </si>
  <si>
    <t>718-12</t>
    <phoneticPr fontId="2" type="noConversion"/>
  </si>
  <si>
    <t>4층
(401호)</t>
    <phoneticPr fontId="14" type="noConversion"/>
  </si>
  <si>
    <t>본오동</t>
    <phoneticPr fontId="1" type="noConversion"/>
  </si>
  <si>
    <t>901-11</t>
    <phoneticPr fontId="2" type="noConversion"/>
  </si>
  <si>
    <t>4층
(401호)</t>
    <phoneticPr fontId="1" type="noConversion"/>
  </si>
  <si>
    <t>주거</t>
    <phoneticPr fontId="19" type="noConversion"/>
  </si>
  <si>
    <t>경량철골조</t>
    <phoneticPr fontId="19" type="noConversion"/>
  </si>
  <si>
    <t>건축법제14조</t>
    <phoneticPr fontId="19" type="noConversion"/>
  </si>
  <si>
    <t>4층
(402호)</t>
    <phoneticPr fontId="1" type="noConversion"/>
  </si>
  <si>
    <t>주거</t>
    <phoneticPr fontId="1" type="noConversion"/>
  </si>
  <si>
    <t>4층
(403호)</t>
    <phoneticPr fontId="1" type="noConversion"/>
  </si>
  <si>
    <t>5층
(501호)</t>
    <phoneticPr fontId="1" type="noConversion"/>
  </si>
  <si>
    <t>건축법 제14조</t>
    <phoneticPr fontId="2" type="noConversion"/>
  </si>
  <si>
    <t>조립식패널조</t>
    <phoneticPr fontId="1" type="noConversion"/>
  </si>
  <si>
    <t>4층
403호</t>
    <phoneticPr fontId="2" type="noConversion"/>
  </si>
  <si>
    <t>조립식패널</t>
    <phoneticPr fontId="2" type="noConversion"/>
  </si>
  <si>
    <t>건축법 제14조</t>
    <phoneticPr fontId="2" type="noConversion"/>
  </si>
  <si>
    <t>5층
501호</t>
    <phoneticPr fontId="2" type="noConversion"/>
  </si>
  <si>
    <t>조립식패널</t>
    <phoneticPr fontId="2" type="noConversion"/>
  </si>
  <si>
    <t>건축법제14조</t>
    <phoneticPr fontId="14" type="noConversion"/>
  </si>
  <si>
    <t>증축</t>
    <phoneticPr fontId="1" type="noConversion"/>
  </si>
  <si>
    <t>4층
(401호)</t>
    <phoneticPr fontId="1" type="noConversion"/>
  </si>
  <si>
    <t>4층
(501호)</t>
    <phoneticPr fontId="1" type="noConversion"/>
  </si>
  <si>
    <t>건축법제14조</t>
    <phoneticPr fontId="1" type="noConversion"/>
  </si>
  <si>
    <t>2층</t>
    <phoneticPr fontId="14" type="noConversion"/>
  </si>
  <si>
    <t>5층(501호)</t>
    <phoneticPr fontId="14" type="noConversion"/>
  </si>
  <si>
    <t>조립식패널조</t>
    <phoneticPr fontId="14" type="noConversion"/>
  </si>
  <si>
    <t>754-11</t>
    <phoneticPr fontId="2" type="noConversion"/>
  </si>
  <si>
    <t>771-21</t>
    <phoneticPr fontId="2" type="noConversion"/>
  </si>
  <si>
    <t>이동</t>
    <phoneticPr fontId="2" type="noConversion"/>
  </si>
  <si>
    <t>증축(일조권)</t>
    <phoneticPr fontId="2" type="noConversion"/>
  </si>
  <si>
    <t>건축법</t>
    <phoneticPr fontId="2" type="noConversion"/>
  </si>
  <si>
    <t>이동</t>
    <phoneticPr fontId="2" type="noConversion"/>
  </si>
  <si>
    <t>524-5</t>
    <phoneticPr fontId="2" type="noConversion"/>
  </si>
  <si>
    <t>증축(일조권)</t>
    <phoneticPr fontId="2" type="noConversion"/>
  </si>
  <si>
    <t>경량철골조</t>
    <phoneticPr fontId="2" type="noConversion"/>
  </si>
  <si>
    <t>건축법</t>
    <phoneticPr fontId="2" type="noConversion"/>
  </si>
  <si>
    <t>이동</t>
  </si>
  <si>
    <t>주거</t>
    <phoneticPr fontId="2" type="noConversion"/>
  </si>
  <si>
    <t>철파이프</t>
    <phoneticPr fontId="2" type="noConversion"/>
  </si>
  <si>
    <t>593-7</t>
    <phoneticPr fontId="2" type="noConversion"/>
  </si>
  <si>
    <t>598-6</t>
    <phoneticPr fontId="2" type="noConversion"/>
  </si>
  <si>
    <t>644-9</t>
    <phoneticPr fontId="2" type="noConversion"/>
  </si>
  <si>
    <t>안산시 상록구 이호로 77, 3층(본오동)</t>
    <phoneticPr fontId="2" type="noConversion"/>
  </si>
  <si>
    <t>654-5</t>
    <phoneticPr fontId="2" type="noConversion"/>
  </si>
  <si>
    <t>경기도 안산시 상록구 송호로 7-1, 4층 (이동)</t>
    <phoneticPr fontId="2" type="noConversion"/>
  </si>
  <si>
    <t>659-0</t>
    <phoneticPr fontId="2" type="noConversion"/>
  </si>
  <si>
    <t>경기도 안산시 상록구 송호로 20 (이동)</t>
    <phoneticPr fontId="2" type="noConversion"/>
  </si>
  <si>
    <t>점포(복층)</t>
    <phoneticPr fontId="2" type="noConversion"/>
  </si>
  <si>
    <t>샤시</t>
    <phoneticPr fontId="2" type="noConversion"/>
  </si>
  <si>
    <t>37.24(3대)</t>
    <phoneticPr fontId="2" type="noConversion"/>
  </si>
  <si>
    <t>주차장법</t>
    <phoneticPr fontId="2" type="noConversion"/>
  </si>
  <si>
    <t>가구수위반(1가구)</t>
    <phoneticPr fontId="2" type="noConversion"/>
  </si>
  <si>
    <t>661-2</t>
    <phoneticPr fontId="2" type="noConversion"/>
  </si>
  <si>
    <t>중2층</t>
    <phoneticPr fontId="2" type="noConversion"/>
  </si>
  <si>
    <t>663-2</t>
    <phoneticPr fontId="2" type="noConversion"/>
  </si>
  <si>
    <t>이동</t>
    <phoneticPr fontId="2" type="noConversion"/>
  </si>
  <si>
    <t>건축법</t>
    <phoneticPr fontId="2" type="noConversion"/>
  </si>
  <si>
    <t>철근콘크리트</t>
    <phoneticPr fontId="2" type="noConversion"/>
  </si>
  <si>
    <t>증축(일조권)</t>
    <phoneticPr fontId="2" type="noConversion"/>
  </si>
  <si>
    <t>조립식패널</t>
    <phoneticPr fontId="2" type="noConversion"/>
  </si>
  <si>
    <t>708-10</t>
    <phoneticPr fontId="2" type="noConversion"/>
  </si>
  <si>
    <t>527-12</t>
    <phoneticPr fontId="2" type="noConversion"/>
  </si>
  <si>
    <t>증축(주거)</t>
    <phoneticPr fontId="2" type="noConversion"/>
  </si>
  <si>
    <t>조립식판넬조</t>
    <phoneticPr fontId="2" type="noConversion"/>
  </si>
  <si>
    <t>649-3</t>
    <phoneticPr fontId="2" type="noConversion"/>
  </si>
  <si>
    <t>522-8</t>
    <phoneticPr fontId="2" type="noConversion"/>
  </si>
  <si>
    <t>718-6</t>
    <phoneticPr fontId="2" type="noConversion"/>
  </si>
  <si>
    <t>주차장용도변경</t>
    <phoneticPr fontId="2" type="noConversion"/>
  </si>
  <si>
    <t>34.5(3대)</t>
    <phoneticPr fontId="2" type="noConversion"/>
  </si>
  <si>
    <t>주차장법</t>
    <phoneticPr fontId="2" type="noConversion"/>
  </si>
  <si>
    <t>철파이프</t>
    <phoneticPr fontId="2" type="noConversion"/>
  </si>
  <si>
    <t>1층
(105호)</t>
    <phoneticPr fontId="2" type="noConversion"/>
  </si>
  <si>
    <t>570-17</t>
    <phoneticPr fontId="2" type="noConversion"/>
  </si>
  <si>
    <t>5층</t>
    <phoneticPr fontId="2" type="noConversion"/>
  </si>
  <si>
    <t>688-9</t>
  </si>
  <si>
    <t>경기도 안산시 상록구 실록3길 16 (일동)</t>
  </si>
  <si>
    <t>4층(401호)</t>
    <phoneticPr fontId="2" type="noConversion"/>
  </si>
  <si>
    <t>근생(휴게실)</t>
    <phoneticPr fontId="2" type="noConversion"/>
  </si>
  <si>
    <t>창고(근생)</t>
    <phoneticPr fontId="2" type="noConversion"/>
  </si>
  <si>
    <t>685-4, 685-5</t>
    <phoneticPr fontId="2" type="noConversion"/>
  </si>
  <si>
    <t>경기도 안산시 상록구 삼태기1길 37 (이동)</t>
    <phoneticPr fontId="2" type="noConversion"/>
  </si>
  <si>
    <t>근생(교회)</t>
    <phoneticPr fontId="2" type="noConversion"/>
  </si>
  <si>
    <t>533-18</t>
    <phoneticPr fontId="2" type="noConversion"/>
  </si>
  <si>
    <t>안산시 상록구 석삼말로 171(이동)</t>
    <phoneticPr fontId="2" type="noConversion"/>
  </si>
  <si>
    <t>근생→주거</t>
    <phoneticPr fontId="2" type="noConversion"/>
  </si>
  <si>
    <t>건축법</t>
  </si>
  <si>
    <t>632-6</t>
    <phoneticPr fontId="2" type="noConversion"/>
  </si>
  <si>
    <t>근생→4가구</t>
    <phoneticPr fontId="2" type="noConversion"/>
  </si>
  <si>
    <t>648-4</t>
    <phoneticPr fontId="2" type="noConversion"/>
  </si>
  <si>
    <t>주거4가구</t>
    <phoneticPr fontId="2" type="noConversion"/>
  </si>
  <si>
    <t>690-3</t>
    <phoneticPr fontId="2" type="noConversion"/>
  </si>
  <si>
    <t>경기도 안산시 상록구 삼태길3길 16(이동)</t>
    <phoneticPr fontId="2" type="noConversion"/>
  </si>
  <si>
    <t>근생→주거2</t>
    <phoneticPr fontId="2" type="noConversion"/>
  </si>
  <si>
    <t xml:space="preserve"> 574-5</t>
    <phoneticPr fontId="2" type="noConversion"/>
  </si>
  <si>
    <t>597-3</t>
    <phoneticPr fontId="2" type="noConversion"/>
  </si>
  <si>
    <t>안산시 상록구 충장로6길 22-8(이동)</t>
    <phoneticPr fontId="2" type="noConversion"/>
  </si>
  <si>
    <t xml:space="preserve"> 640-2</t>
    <phoneticPr fontId="2" type="noConversion"/>
  </si>
  <si>
    <t>1가구→3가구</t>
  </si>
  <si>
    <t>1가구→2가구</t>
  </si>
  <si>
    <t xml:space="preserve"> 683-10</t>
    <phoneticPr fontId="2" type="noConversion"/>
  </si>
  <si>
    <t>주거(6가구)</t>
  </si>
  <si>
    <t xml:space="preserve"> 705-1</t>
    <phoneticPr fontId="2" type="noConversion"/>
  </si>
  <si>
    <t>549-2</t>
  </si>
  <si>
    <t>5층(501호)</t>
    <phoneticPr fontId="2" type="noConversion"/>
  </si>
  <si>
    <t>1층(104호)</t>
    <phoneticPr fontId="2" type="noConversion"/>
  </si>
  <si>
    <t>서울시 용산구 원효로77길 18(원효로1가)</t>
    <phoneticPr fontId="2" type="noConversion"/>
  </si>
  <si>
    <t>1층(102호)</t>
    <phoneticPr fontId="2" type="noConversion"/>
  </si>
  <si>
    <t>702-2</t>
    <phoneticPr fontId="2" type="noConversion"/>
  </si>
  <si>
    <t>오피스텔</t>
    <phoneticPr fontId="2" type="noConversion"/>
  </si>
  <si>
    <t>일동</t>
    <phoneticPr fontId="2" type="noConversion"/>
  </si>
  <si>
    <t>86-6</t>
    <phoneticPr fontId="2" type="noConversion"/>
  </si>
  <si>
    <t>경기도 안산시 상록구  구룡서길 25-1 (일동)</t>
    <phoneticPr fontId="2" type="noConversion"/>
  </si>
  <si>
    <t>증축</t>
    <phoneticPr fontId="2" type="noConversion"/>
  </si>
  <si>
    <t>1층</t>
    <phoneticPr fontId="2" type="noConversion"/>
  </si>
  <si>
    <t>경량철골조</t>
    <phoneticPr fontId="2" type="noConversion"/>
  </si>
  <si>
    <t>건축법제14조</t>
    <phoneticPr fontId="2" type="noConversion"/>
  </si>
  <si>
    <t>87­15</t>
    <phoneticPr fontId="2" type="noConversion"/>
  </si>
  <si>
    <t>경기도 안산시 상록구 구룡서길 1 (일동)</t>
    <phoneticPr fontId="2" type="noConversion"/>
  </si>
  <si>
    <t>근생</t>
    <phoneticPr fontId="2" type="noConversion"/>
  </si>
  <si>
    <t>철파이프조</t>
    <phoneticPr fontId="2" type="noConversion"/>
  </si>
  <si>
    <t>건축법제14조</t>
    <phoneticPr fontId="2" type="noConversion"/>
  </si>
  <si>
    <t>일동</t>
    <phoneticPr fontId="2" type="noConversion"/>
  </si>
  <si>
    <t>증축</t>
    <phoneticPr fontId="2" type="noConversion"/>
  </si>
  <si>
    <t>일동</t>
    <phoneticPr fontId="2" type="noConversion"/>
  </si>
  <si>
    <t>근생(창고)</t>
    <phoneticPr fontId="2" type="noConversion"/>
  </si>
  <si>
    <t>건축법제14조</t>
    <phoneticPr fontId="2" type="noConversion"/>
  </si>
  <si>
    <t>주거</t>
    <phoneticPr fontId="2" type="noConversion"/>
  </si>
  <si>
    <t>일동</t>
    <phoneticPr fontId="2" type="noConversion"/>
  </si>
  <si>
    <t xml:space="preserve">122-18 </t>
  </si>
  <si>
    <t>일동</t>
  </si>
  <si>
    <t>542-4</t>
  </si>
  <si>
    <t>조적조(벽돌조)</t>
    <phoneticPr fontId="2" type="noConversion"/>
  </si>
  <si>
    <t>544-6</t>
    <phoneticPr fontId="2" type="noConversion"/>
  </si>
  <si>
    <t>4층
(401호)</t>
    <phoneticPr fontId="2" type="noConversion"/>
  </si>
  <si>
    <t>조립식패널조</t>
    <phoneticPr fontId="2" type="noConversion"/>
  </si>
  <si>
    <t>551-3</t>
  </si>
  <si>
    <t>주거</t>
    <phoneticPr fontId="2" type="noConversion"/>
  </si>
  <si>
    <t>조적조
(시멘트벽돌조)</t>
    <phoneticPr fontId="2" type="noConversion"/>
  </si>
  <si>
    <t>대수선
(가구수
위반)</t>
    <phoneticPr fontId="2" type="noConversion"/>
  </si>
  <si>
    <t>2가구→4가구
2가구→4가구</t>
    <phoneticPr fontId="2" type="noConversion"/>
  </si>
  <si>
    <t>철근콘크리트조</t>
    <phoneticPr fontId="2" type="noConversion"/>
  </si>
  <si>
    <t>553-1</t>
    <phoneticPr fontId="2" type="noConversion"/>
  </si>
  <si>
    <t>경기도 안산시 상록구 호동로 30 (일동)</t>
  </si>
  <si>
    <t>조립식패널조</t>
    <phoneticPr fontId="2" type="noConversion"/>
  </si>
  <si>
    <t>559-8</t>
  </si>
  <si>
    <t>4층
(401호)</t>
    <phoneticPr fontId="2" type="noConversion"/>
  </si>
  <si>
    <t>10.14</t>
    <phoneticPr fontId="2" type="noConversion"/>
  </si>
  <si>
    <t>철근콘크리트조</t>
    <phoneticPr fontId="2" type="noConversion"/>
  </si>
  <si>
    <t>1층</t>
    <phoneticPr fontId="2" type="noConversion"/>
  </si>
  <si>
    <t xml:space="preserve">563-2 </t>
  </si>
  <si>
    <t>4층
(401호)</t>
    <phoneticPr fontId="2" type="noConversion"/>
  </si>
  <si>
    <t>3층</t>
    <phoneticPr fontId="2" type="noConversion"/>
  </si>
  <si>
    <t>4층</t>
    <phoneticPr fontId="2" type="noConversion"/>
  </si>
  <si>
    <t>572-1</t>
    <phoneticPr fontId="2" type="noConversion"/>
  </si>
  <si>
    <t>579-9</t>
  </si>
  <si>
    <t>583-6</t>
    <phoneticPr fontId="2" type="noConversion"/>
  </si>
  <si>
    <t>592-4</t>
    <phoneticPr fontId="2" type="noConversion"/>
  </si>
  <si>
    <t>5층
(501호)</t>
    <phoneticPr fontId="2" type="noConversion"/>
  </si>
  <si>
    <t>601-36</t>
    <phoneticPr fontId="2" type="noConversion"/>
  </si>
  <si>
    <t>경기도 안산시 상록구 성호로 60 (일동)</t>
    <phoneticPr fontId="2" type="noConversion"/>
  </si>
  <si>
    <t>603-3</t>
    <phoneticPr fontId="2" type="noConversion"/>
  </si>
  <si>
    <t>3층</t>
    <phoneticPr fontId="2" type="noConversion"/>
  </si>
  <si>
    <t>621-2</t>
  </si>
  <si>
    <t>주거(창고)</t>
    <phoneticPr fontId="2" type="noConversion"/>
  </si>
  <si>
    <t>661-9</t>
    <phoneticPr fontId="2" type="noConversion"/>
  </si>
  <si>
    <t>666-15</t>
    <phoneticPr fontId="2" type="noConversion"/>
  </si>
  <si>
    <t>533-3</t>
    <phoneticPr fontId="2" type="noConversion"/>
  </si>
  <si>
    <t>533-3</t>
    <phoneticPr fontId="2" type="noConversion"/>
  </si>
  <si>
    <t>4층
(403호)</t>
  </si>
  <si>
    <t>5층
(502호)</t>
  </si>
  <si>
    <t>624-3</t>
    <phoneticPr fontId="2" type="noConversion"/>
  </si>
  <si>
    <t>증축</t>
    <phoneticPr fontId="14" type="noConversion"/>
  </si>
  <si>
    <t>경량철골조</t>
    <phoneticPr fontId="14" type="noConversion"/>
  </si>
  <si>
    <t>5층
(502호)</t>
    <phoneticPr fontId="14" type="noConversion"/>
  </si>
  <si>
    <t>주거</t>
    <phoneticPr fontId="14" type="noConversion"/>
  </si>
  <si>
    <t>건축법제14조</t>
    <phoneticPr fontId="14" type="noConversion"/>
  </si>
  <si>
    <t>577-6</t>
    <phoneticPr fontId="2" type="noConversion"/>
  </si>
  <si>
    <t>1층</t>
    <phoneticPr fontId="14" type="noConversion"/>
  </si>
  <si>
    <t>점포</t>
    <phoneticPr fontId="14" type="noConversion"/>
  </si>
  <si>
    <t>증축</t>
    <phoneticPr fontId="14" type="noConversion"/>
  </si>
  <si>
    <t>1층</t>
    <phoneticPr fontId="14" type="noConversion"/>
  </si>
  <si>
    <t>증축</t>
    <phoneticPr fontId="1" type="noConversion"/>
  </si>
  <si>
    <t>증축</t>
    <phoneticPr fontId="1" type="noConversion"/>
  </si>
  <si>
    <t>1층</t>
    <phoneticPr fontId="1" type="noConversion"/>
  </si>
  <si>
    <t>철파이프조</t>
    <phoneticPr fontId="1" type="noConversion"/>
  </si>
  <si>
    <t>건축법제14조</t>
    <phoneticPr fontId="1" type="noConversion"/>
  </si>
  <si>
    <t>594-5</t>
  </si>
  <si>
    <t>건축법제14조</t>
    <phoneticPr fontId="1" type="noConversion"/>
  </si>
  <si>
    <t>조립식패널조</t>
    <phoneticPr fontId="14" type="noConversion"/>
  </si>
  <si>
    <t>건축법제14조</t>
    <phoneticPr fontId="14" type="noConversion"/>
  </si>
  <si>
    <t>주거(창고)</t>
    <phoneticPr fontId="14" type="noConversion"/>
  </si>
  <si>
    <t>주거(창고)</t>
    <phoneticPr fontId="14" type="noConversion"/>
  </si>
  <si>
    <t>650-7</t>
    <phoneticPr fontId="2" type="noConversion"/>
  </si>
  <si>
    <t>2가구→3가구</t>
    <phoneticPr fontId="2" type="noConversion"/>
  </si>
  <si>
    <t>건축법제11조</t>
    <phoneticPr fontId="2" type="noConversion"/>
  </si>
  <si>
    <t>증축</t>
    <phoneticPr fontId="19" type="noConversion"/>
  </si>
  <si>
    <t>주거</t>
    <phoneticPr fontId="19" type="noConversion"/>
  </si>
  <si>
    <t>조경훼손</t>
  </si>
  <si>
    <t>철근콘크리트</t>
    <phoneticPr fontId="2" type="noConversion"/>
  </si>
  <si>
    <t>14.3</t>
  </si>
  <si>
    <t>건축법제35조</t>
  </si>
  <si>
    <t>경기도 광명시 사성로34번길 57-7 (광명동)</t>
    <phoneticPr fontId="2" type="noConversion"/>
  </si>
  <si>
    <t>14.3</t>
    <phoneticPr fontId="2" type="noConversion"/>
  </si>
  <si>
    <t>570-6</t>
    <phoneticPr fontId="2" type="noConversion"/>
  </si>
  <si>
    <t>경기도 안산시 상록구  식물원로2길 5 （일동）</t>
  </si>
  <si>
    <t>13</t>
    <phoneticPr fontId="2" type="noConversion"/>
  </si>
  <si>
    <t>13</t>
    <phoneticPr fontId="2" type="noConversion"/>
  </si>
  <si>
    <t>2014</t>
    <phoneticPr fontId="2" type="noConversion"/>
  </si>
  <si>
    <t>3층(옥상)</t>
    <phoneticPr fontId="2" type="noConversion"/>
  </si>
  <si>
    <t>9.45</t>
    <phoneticPr fontId="2" type="noConversion"/>
  </si>
  <si>
    <t>9.45</t>
    <phoneticPr fontId="2" type="noConversion"/>
  </si>
  <si>
    <t xml:space="preserve"> 536-11</t>
    <phoneticPr fontId="2" type="noConversion"/>
  </si>
  <si>
    <t>경기도 안산시 상록구 첨성안길 8 （일동）</t>
  </si>
  <si>
    <t>581-4</t>
    <phoneticPr fontId="2" type="noConversion"/>
  </si>
  <si>
    <t>2010</t>
  </si>
  <si>
    <t>용도변경</t>
    <phoneticPr fontId="2" type="noConversion"/>
  </si>
  <si>
    <t>근생→주택</t>
    <phoneticPr fontId="2" type="noConversion"/>
  </si>
  <si>
    <t>건축법제19조</t>
    <phoneticPr fontId="2" type="noConversion"/>
  </si>
  <si>
    <t>건축법 제14조</t>
    <phoneticPr fontId="2" type="noConversion"/>
  </si>
  <si>
    <t>건축법 제14조</t>
    <phoneticPr fontId="2" type="noConversion"/>
  </si>
  <si>
    <t>4층(401호)</t>
    <phoneticPr fontId="19" type="noConversion"/>
  </si>
  <si>
    <t>조립식패널조</t>
    <phoneticPr fontId="19" type="noConversion"/>
  </si>
  <si>
    <t>증축</t>
    <phoneticPr fontId="19" type="noConversion"/>
  </si>
  <si>
    <t>조립식패널조</t>
    <phoneticPr fontId="19" type="noConversion"/>
  </si>
  <si>
    <t>건축법 제14조</t>
    <phoneticPr fontId="14" type="noConversion"/>
  </si>
  <si>
    <t>1층</t>
    <phoneticPr fontId="19" type="noConversion"/>
  </si>
  <si>
    <t>조립식패널</t>
    <phoneticPr fontId="19" type="noConversion"/>
  </si>
  <si>
    <t>1층</t>
    <phoneticPr fontId="19" type="noConversion"/>
  </si>
  <si>
    <t>562-8</t>
    <phoneticPr fontId="19" type="noConversion"/>
  </si>
  <si>
    <t>562-8</t>
    <phoneticPr fontId="19" type="noConversion"/>
  </si>
  <si>
    <t>조립식패널조</t>
    <phoneticPr fontId="19" type="noConversion"/>
  </si>
  <si>
    <t>주거(창고)</t>
    <phoneticPr fontId="19" type="noConversion"/>
  </si>
  <si>
    <t>주거(창고)</t>
    <phoneticPr fontId="19" type="noConversion"/>
  </si>
  <si>
    <t>1층
(402호)</t>
    <phoneticPr fontId="14" type="noConversion"/>
  </si>
  <si>
    <t>주거(창고)</t>
    <phoneticPr fontId="1" type="noConversion"/>
  </si>
  <si>
    <t>조립식패널조</t>
    <phoneticPr fontId="1" type="noConversion"/>
  </si>
  <si>
    <t>565-3</t>
    <phoneticPr fontId="1" type="noConversion"/>
  </si>
  <si>
    <t>1층
(전호수)</t>
    <phoneticPr fontId="1" type="noConversion"/>
  </si>
  <si>
    <t>조립식패널조</t>
    <phoneticPr fontId="1" type="noConversion"/>
  </si>
  <si>
    <t>건축법제14조</t>
    <phoneticPr fontId="19" type="noConversion"/>
  </si>
  <si>
    <t>572-2</t>
    <phoneticPr fontId="19" type="noConversion"/>
  </si>
  <si>
    <t>옥상</t>
    <phoneticPr fontId="19" type="noConversion"/>
  </si>
  <si>
    <t>철근콘크리트</t>
    <phoneticPr fontId="19" type="noConversion"/>
  </si>
  <si>
    <t>옥상</t>
    <phoneticPr fontId="19" type="noConversion"/>
  </si>
  <si>
    <t>조립식패널</t>
    <phoneticPr fontId="14" type="noConversion"/>
  </si>
  <si>
    <t>558-7</t>
    <phoneticPr fontId="1" type="noConversion"/>
  </si>
  <si>
    <t>경기도 광명시 광삼로47번길 7-1 (광명동)</t>
    <phoneticPr fontId="1" type="noConversion"/>
  </si>
  <si>
    <t>601-4</t>
    <phoneticPr fontId="14" type="noConversion"/>
  </si>
  <si>
    <t>562-9</t>
    <phoneticPr fontId="19" type="noConversion"/>
  </si>
  <si>
    <t>경기도 군포시 산본천로 227번길 56 (산본동)</t>
    <phoneticPr fontId="2" type="noConversion"/>
  </si>
  <si>
    <t>4층</t>
    <phoneticPr fontId="19" type="noConversion"/>
  </si>
  <si>
    <t>568-9</t>
    <phoneticPr fontId="19" type="noConversion"/>
  </si>
  <si>
    <t>점포(창고)</t>
    <phoneticPr fontId="19" type="noConversion"/>
  </si>
  <si>
    <t>건축법제14조</t>
    <phoneticPr fontId="19" type="noConversion"/>
  </si>
  <si>
    <t>559-8</t>
    <phoneticPr fontId="19" type="noConversion"/>
  </si>
  <si>
    <t>559-8</t>
    <phoneticPr fontId="19" type="noConversion"/>
  </si>
  <si>
    <t>118-11</t>
    <phoneticPr fontId="2" type="noConversion"/>
  </si>
  <si>
    <t>근생→주거</t>
  </si>
  <si>
    <t>건축법제19조</t>
    <phoneticPr fontId="19" type="noConversion"/>
  </si>
  <si>
    <t>3층(302호)</t>
  </si>
  <si>
    <t>일동</t>
    <phoneticPr fontId="2" type="noConversion"/>
  </si>
  <si>
    <t>근생(창고)</t>
    <phoneticPr fontId="2" type="noConversion"/>
  </si>
  <si>
    <t>부곡동</t>
  </si>
  <si>
    <t>5층
501호</t>
    <phoneticPr fontId="2" type="noConversion"/>
  </si>
  <si>
    <t>강원도 화천군 간동면 모현동로 182-35 (화천한옥학교)</t>
    <phoneticPr fontId="2" type="noConversion"/>
  </si>
  <si>
    <t>부곡동</t>
    <phoneticPr fontId="2" type="noConversion"/>
  </si>
  <si>
    <t xml:space="preserve">1층
(301호)
</t>
    <phoneticPr fontId="2" type="noConversion"/>
  </si>
  <si>
    <t>679-5</t>
  </si>
  <si>
    <t>서울특별시 동작구 남부순환로269길 110 (사당동)</t>
  </si>
  <si>
    <t>접포</t>
    <phoneticPr fontId="2" type="noConversion"/>
  </si>
  <si>
    <t>나대지</t>
  </si>
  <si>
    <t>사무실</t>
  </si>
  <si>
    <t>696-9</t>
  </si>
  <si>
    <t>경기도 안산시 상록구 성호로 206 (부곡동)</t>
  </si>
  <si>
    <t>주택</t>
  </si>
  <si>
    <t>737-9</t>
  </si>
  <si>
    <t>경기도 안산시 단원구 황금3길 20 (고잔동)</t>
  </si>
  <si>
    <t>4층
401호</t>
    <phoneticPr fontId="2" type="noConversion"/>
  </si>
  <si>
    <t>694-1</t>
  </si>
  <si>
    <t>4층
(401,402호)</t>
    <phoneticPr fontId="2" type="noConversion"/>
  </si>
  <si>
    <t>4층
401호</t>
  </si>
  <si>
    <t>4층
9401호)</t>
    <phoneticPr fontId="2" type="noConversion"/>
  </si>
  <si>
    <t>641-6</t>
    <phoneticPr fontId="2" type="noConversion"/>
  </si>
  <si>
    <t>부곡동</t>
    <phoneticPr fontId="2" type="noConversion"/>
  </si>
  <si>
    <t>경기도 안산시 단원구 흰돌배기길 98 (대부동동)</t>
  </si>
  <si>
    <t>3층(302호)</t>
    <phoneticPr fontId="2" type="noConversion"/>
  </si>
  <si>
    <t>건축법 제20조</t>
    <phoneticPr fontId="2" type="noConversion"/>
  </si>
  <si>
    <t>659-5</t>
    <phoneticPr fontId="2" type="noConversion"/>
  </si>
  <si>
    <t>4층,5층</t>
    <phoneticPr fontId="2" type="noConversion"/>
  </si>
  <si>
    <t>증축</t>
    <phoneticPr fontId="2" type="noConversion"/>
  </si>
  <si>
    <t>건축법제14조</t>
    <phoneticPr fontId="2" type="noConversion"/>
  </si>
  <si>
    <t>부곡동</t>
    <phoneticPr fontId="2" type="noConversion"/>
  </si>
  <si>
    <t>1층</t>
    <phoneticPr fontId="2" type="noConversion"/>
  </si>
  <si>
    <t>조립식패널조</t>
    <phoneticPr fontId="2" type="noConversion"/>
  </si>
  <si>
    <t>주거</t>
    <phoneticPr fontId="2" type="noConversion"/>
  </si>
  <si>
    <t>건축법 제14조</t>
    <phoneticPr fontId="2" type="noConversion"/>
  </si>
  <si>
    <t>조립식패널</t>
    <phoneticPr fontId="2" type="noConversion"/>
  </si>
  <si>
    <t>541-7</t>
    <phoneticPr fontId="2" type="noConversion"/>
  </si>
  <si>
    <t>교육연구및복지시설</t>
    <phoneticPr fontId="2" type="noConversion"/>
  </si>
  <si>
    <t>경량철골조</t>
    <phoneticPr fontId="2" type="noConversion"/>
  </si>
  <si>
    <t>월피동</t>
  </si>
  <si>
    <t>주거(일조권)</t>
  </si>
  <si>
    <t>441-7</t>
  </si>
  <si>
    <t>파이프천막</t>
  </si>
  <si>
    <t>453-8</t>
  </si>
  <si>
    <t>경기도 안산시 상록구 월피로 51 (월피동)</t>
  </si>
  <si>
    <t>철재천막</t>
  </si>
  <si>
    <t>514-10</t>
  </si>
  <si>
    <t>518-9</t>
  </si>
  <si>
    <t>519-1</t>
  </si>
  <si>
    <t>519-8</t>
  </si>
  <si>
    <t>조립식판넬</t>
    <phoneticPr fontId="2" type="noConversion"/>
  </si>
  <si>
    <t>517-4</t>
  </si>
  <si>
    <t>449-15</t>
  </si>
  <si>
    <t>월피동</t>
    <phoneticPr fontId="2" type="noConversion"/>
  </si>
  <si>
    <t>건건동</t>
  </si>
  <si>
    <t>636-1외2필지</t>
  </si>
  <si>
    <t>920-3</t>
  </si>
  <si>
    <t>증축</t>
    <phoneticPr fontId="2" type="noConversion"/>
  </si>
  <si>
    <t>건축법제14조</t>
    <phoneticPr fontId="2" type="noConversion"/>
  </si>
  <si>
    <t>1층</t>
    <phoneticPr fontId="2" type="noConversion"/>
  </si>
  <si>
    <t>642-11</t>
    <phoneticPr fontId="2" type="noConversion"/>
  </si>
  <si>
    <t>창고</t>
    <phoneticPr fontId="2" type="noConversion"/>
  </si>
  <si>
    <t>조립식패널조</t>
    <phoneticPr fontId="2" type="noConversion"/>
  </si>
  <si>
    <t>수암동</t>
  </si>
  <si>
    <t>471-10</t>
  </si>
  <si>
    <t>수암동</t>
    <phoneticPr fontId="2" type="noConversion"/>
  </si>
  <si>
    <t>4층(402호)</t>
    <phoneticPr fontId="2" type="noConversion"/>
  </si>
  <si>
    <t>482-7</t>
    <phoneticPr fontId="14" type="noConversion"/>
  </si>
  <si>
    <t>1층
(103호)</t>
  </si>
  <si>
    <t>옥외계단</t>
    <phoneticPr fontId="14" type="noConversion"/>
  </si>
  <si>
    <t>성포동</t>
  </si>
  <si>
    <t>593-15</t>
  </si>
  <si>
    <t>팔곡이동</t>
  </si>
  <si>
    <t>충청북도 제천시 풍양로21안길 20-3 (남천동)</t>
  </si>
  <si>
    <t>주거(발코니)</t>
  </si>
  <si>
    <t>B동옥상
(402호)</t>
    <phoneticPr fontId="2" type="noConversion"/>
  </si>
  <si>
    <t>사사동</t>
  </si>
  <si>
    <t>243-14
(산48)</t>
  </si>
  <si>
    <t>경기도 안산시 상록구 안산테콤길 62 (사사동)</t>
    <phoneticPr fontId="2" type="noConversion"/>
  </si>
  <si>
    <t>시멘트블럭조</t>
  </si>
  <si>
    <t>팔곡일동</t>
    <phoneticPr fontId="2" type="noConversion"/>
  </si>
  <si>
    <t>경기도 화성시 매송면 야목동길 60</t>
    <phoneticPr fontId="2" type="noConversion"/>
  </si>
  <si>
    <t>1,147,000</t>
  </si>
  <si>
    <t>568-6
외 2필지</t>
    <phoneticPr fontId="2" type="noConversion"/>
  </si>
  <si>
    <t>창고</t>
    <phoneticPr fontId="2" type="noConversion"/>
  </si>
  <si>
    <t>건축법제14조</t>
    <phoneticPr fontId="2" type="noConversion"/>
  </si>
  <si>
    <t>양상동</t>
    <phoneticPr fontId="2" type="noConversion"/>
  </si>
  <si>
    <t>209-1</t>
    <phoneticPr fontId="2" type="noConversion"/>
  </si>
  <si>
    <t>경기도 안산시 상록구 버대길 38 (양상동)</t>
    <phoneticPr fontId="2" type="noConversion"/>
  </si>
  <si>
    <t>양상동</t>
    <phoneticPr fontId="2" type="noConversion"/>
  </si>
  <si>
    <t>199-2</t>
    <phoneticPr fontId="2" type="noConversion"/>
  </si>
  <si>
    <t>신축</t>
    <phoneticPr fontId="2" type="noConversion"/>
  </si>
  <si>
    <t>사무실</t>
    <phoneticPr fontId="2" type="noConversion"/>
  </si>
  <si>
    <t>장상동</t>
    <phoneticPr fontId="2" type="noConversion"/>
  </si>
  <si>
    <t>541-3</t>
    <phoneticPr fontId="2" type="noConversion"/>
  </si>
  <si>
    <t>증축</t>
    <phoneticPr fontId="14" type="noConversion"/>
  </si>
  <si>
    <t>부과금액</t>
    <phoneticPr fontId="1" type="noConversion"/>
  </si>
  <si>
    <t>김*덕</t>
    <phoneticPr fontId="2" type="noConversion"/>
  </si>
  <si>
    <t>이*일</t>
    <phoneticPr fontId="2" type="noConversion"/>
  </si>
  <si>
    <t>이*희</t>
    <phoneticPr fontId="2" type="noConversion"/>
  </si>
  <si>
    <t>1층
(501호)</t>
    <phoneticPr fontId="14" type="noConversion"/>
  </si>
  <si>
    <t>1층(202호)</t>
    <phoneticPr fontId="19" type="noConversion"/>
  </si>
  <si>
    <t>1층(202호)</t>
    <phoneticPr fontId="19" type="noConversion"/>
  </si>
  <si>
    <t>옥상(201호)</t>
    <phoneticPr fontId="19" type="noConversion"/>
  </si>
  <si>
    <t>옥상(202호)</t>
    <phoneticPr fontId="19" type="noConversion"/>
  </si>
  <si>
    <t>옥상(302호)</t>
    <phoneticPr fontId="19" type="noConversion"/>
  </si>
  <si>
    <t>4층(401호)</t>
    <phoneticPr fontId="2" type="noConversion"/>
  </si>
  <si>
    <t>박*국</t>
    <phoneticPr fontId="2" type="noConversion"/>
  </si>
  <si>
    <t>남*경</t>
    <phoneticPr fontId="2" type="noConversion"/>
  </si>
  <si>
    <t>민*국</t>
    <phoneticPr fontId="2" type="noConversion"/>
  </si>
  <si>
    <t>김*숙</t>
    <phoneticPr fontId="2" type="noConversion"/>
  </si>
  <si>
    <t>최*희</t>
    <phoneticPr fontId="2" type="noConversion"/>
  </si>
  <si>
    <t>서*덕</t>
    <phoneticPr fontId="2" type="noConversion"/>
  </si>
  <si>
    <t>이*겸</t>
    <phoneticPr fontId="2" type="noConversion"/>
  </si>
  <si>
    <t>임*영</t>
    <phoneticPr fontId="2" type="noConversion"/>
  </si>
  <si>
    <t>정*중</t>
    <phoneticPr fontId="2" type="noConversion"/>
  </si>
  <si>
    <t>이*순</t>
    <phoneticPr fontId="2" type="noConversion"/>
  </si>
  <si>
    <t>송*숙</t>
    <phoneticPr fontId="2" type="noConversion"/>
  </si>
  <si>
    <t>윤*중</t>
    <phoneticPr fontId="2" type="noConversion"/>
  </si>
  <si>
    <t>이*자</t>
    <phoneticPr fontId="2" type="noConversion"/>
  </si>
  <si>
    <t>진*현</t>
    <phoneticPr fontId="2" type="noConversion"/>
  </si>
  <si>
    <t>노*열</t>
    <phoneticPr fontId="2" type="noConversion"/>
  </si>
  <si>
    <t>김*남</t>
    <phoneticPr fontId="2" type="noConversion"/>
  </si>
  <si>
    <t>김*생</t>
    <phoneticPr fontId="2" type="noConversion"/>
  </si>
  <si>
    <t>이*규</t>
    <phoneticPr fontId="2" type="noConversion"/>
  </si>
  <si>
    <t>곽*분</t>
    <phoneticPr fontId="2" type="noConversion"/>
  </si>
  <si>
    <t>이*원</t>
    <phoneticPr fontId="2" type="noConversion"/>
  </si>
  <si>
    <t>정*호</t>
    <phoneticPr fontId="2" type="noConversion"/>
  </si>
  <si>
    <t>정*숙</t>
    <phoneticPr fontId="2" type="noConversion"/>
  </si>
  <si>
    <t>송*종</t>
    <phoneticPr fontId="2" type="noConversion"/>
  </si>
  <si>
    <t>신*자</t>
    <phoneticPr fontId="2" type="noConversion"/>
  </si>
  <si>
    <t>임*진</t>
    <phoneticPr fontId="2" type="noConversion"/>
  </si>
  <si>
    <t>김*화</t>
    <phoneticPr fontId="2" type="noConversion"/>
  </si>
  <si>
    <t>김*창</t>
    <phoneticPr fontId="2" type="noConversion"/>
  </si>
  <si>
    <t>한*</t>
    <phoneticPr fontId="2" type="noConversion"/>
  </si>
  <si>
    <t>양*수</t>
    <phoneticPr fontId="2" type="noConversion"/>
  </si>
  <si>
    <t>박*희</t>
    <phoneticPr fontId="2" type="noConversion"/>
  </si>
  <si>
    <t>차*선</t>
    <phoneticPr fontId="2" type="noConversion"/>
  </si>
  <si>
    <t>홍*호</t>
    <phoneticPr fontId="2" type="noConversion"/>
  </si>
  <si>
    <t>송*상</t>
    <phoneticPr fontId="2" type="noConversion"/>
  </si>
  <si>
    <t>박*목</t>
    <phoneticPr fontId="2" type="noConversion"/>
  </si>
  <si>
    <t>김*정</t>
    <phoneticPr fontId="2" type="noConversion"/>
  </si>
  <si>
    <t>이*흔</t>
    <phoneticPr fontId="2" type="noConversion"/>
  </si>
  <si>
    <t>김*숙</t>
    <phoneticPr fontId="2" type="noConversion"/>
  </si>
  <si>
    <t>성*자</t>
    <phoneticPr fontId="2" type="noConversion"/>
  </si>
  <si>
    <t>김*현</t>
    <phoneticPr fontId="2" type="noConversion"/>
  </si>
  <si>
    <t>강*희</t>
    <phoneticPr fontId="2" type="noConversion"/>
  </si>
  <si>
    <t>위*환</t>
    <phoneticPr fontId="2" type="noConversion"/>
  </si>
  <si>
    <t>변*균</t>
    <phoneticPr fontId="2" type="noConversion"/>
  </si>
  <si>
    <t>반*옥</t>
    <phoneticPr fontId="2" type="noConversion"/>
  </si>
  <si>
    <t>전*수</t>
    <phoneticPr fontId="2" type="noConversion"/>
  </si>
  <si>
    <t>임*춘</t>
    <phoneticPr fontId="2" type="noConversion"/>
  </si>
  <si>
    <t>김*명</t>
    <phoneticPr fontId="2" type="noConversion"/>
  </si>
  <si>
    <t>정*재</t>
    <phoneticPr fontId="2" type="noConversion"/>
  </si>
  <si>
    <t>박*득</t>
    <phoneticPr fontId="2" type="noConversion"/>
  </si>
  <si>
    <t>황*영</t>
    <phoneticPr fontId="2" type="noConversion"/>
  </si>
  <si>
    <t>박*득</t>
    <phoneticPr fontId="2" type="noConversion"/>
  </si>
  <si>
    <t>황*영</t>
    <phoneticPr fontId="2" type="noConversion"/>
  </si>
  <si>
    <t>황*창</t>
    <phoneticPr fontId="2" type="noConversion"/>
  </si>
  <si>
    <t>김*식</t>
    <phoneticPr fontId="2" type="noConversion"/>
  </si>
  <si>
    <t>한*한</t>
    <phoneticPr fontId="2" type="noConversion"/>
  </si>
  <si>
    <t>박*욱</t>
    <phoneticPr fontId="2" type="noConversion"/>
  </si>
  <si>
    <t>최*환</t>
    <phoneticPr fontId="2" type="noConversion"/>
  </si>
  <si>
    <t>김*영</t>
    <phoneticPr fontId="2" type="noConversion"/>
  </si>
  <si>
    <t>이*복</t>
    <phoneticPr fontId="2" type="noConversion"/>
  </si>
  <si>
    <t>유*순</t>
    <phoneticPr fontId="2" type="noConversion"/>
  </si>
  <si>
    <t>김*식</t>
    <phoneticPr fontId="2" type="noConversion"/>
  </si>
  <si>
    <t>심*수</t>
    <phoneticPr fontId="2" type="noConversion"/>
  </si>
  <si>
    <t>김*연</t>
    <phoneticPr fontId="2" type="noConversion"/>
  </si>
  <si>
    <t>박*례</t>
    <phoneticPr fontId="2" type="noConversion"/>
  </si>
  <si>
    <t>이*운</t>
    <phoneticPr fontId="2" type="noConversion"/>
  </si>
  <si>
    <t>우*연</t>
    <phoneticPr fontId="2" type="noConversion"/>
  </si>
  <si>
    <t>안*근</t>
    <phoneticPr fontId="2" type="noConversion"/>
  </si>
  <si>
    <t>정*택</t>
    <phoneticPr fontId="2" type="noConversion"/>
  </si>
  <si>
    <t>권*용</t>
    <phoneticPr fontId="2" type="noConversion"/>
  </si>
  <si>
    <t>김*금</t>
    <phoneticPr fontId="2" type="noConversion"/>
  </si>
  <si>
    <t>박*학</t>
    <phoneticPr fontId="2" type="noConversion"/>
  </si>
  <si>
    <t>홍*희</t>
    <phoneticPr fontId="2" type="noConversion"/>
  </si>
  <si>
    <t>유*주</t>
    <phoneticPr fontId="2" type="noConversion"/>
  </si>
  <si>
    <t>김*님</t>
    <phoneticPr fontId="2" type="noConversion"/>
  </si>
  <si>
    <t>차*철</t>
    <phoneticPr fontId="2" type="noConversion"/>
  </si>
  <si>
    <t>김*구</t>
    <phoneticPr fontId="2" type="noConversion"/>
  </si>
  <si>
    <t>송*호</t>
    <phoneticPr fontId="2" type="noConversion"/>
  </si>
  <si>
    <t>곽*형</t>
    <phoneticPr fontId="2" type="noConversion"/>
  </si>
  <si>
    <t>양주*****
공파종회</t>
    <phoneticPr fontId="2" type="noConversion"/>
  </si>
  <si>
    <t>양주****공파종중</t>
    <phoneticPr fontId="2" type="noConversion"/>
  </si>
  <si>
    <t>소*자</t>
    <phoneticPr fontId="2" type="noConversion"/>
  </si>
  <si>
    <t>이*란</t>
    <phoneticPr fontId="1" type="noConversion"/>
  </si>
  <si>
    <t>유*주</t>
    <phoneticPr fontId="1" type="noConversion"/>
  </si>
  <si>
    <t>정*숙</t>
    <phoneticPr fontId="1" type="noConversion"/>
  </si>
  <si>
    <t>김*호</t>
    <phoneticPr fontId="1" type="noConversion"/>
  </si>
  <si>
    <t>박*일</t>
    <phoneticPr fontId="1" type="noConversion"/>
  </si>
  <si>
    <t>김*수</t>
    <phoneticPr fontId="1" type="noConversion"/>
  </si>
  <si>
    <t>의료법인*** 의료재단</t>
    <phoneticPr fontId="1" type="noConversion"/>
  </si>
  <si>
    <t>남*자</t>
    <phoneticPr fontId="2" type="noConversion"/>
  </si>
  <si>
    <t>이*화</t>
    <phoneticPr fontId="1" type="noConversion"/>
  </si>
  <si>
    <t>차*철</t>
    <phoneticPr fontId="2" type="noConversion"/>
  </si>
  <si>
    <t>김*열</t>
    <phoneticPr fontId="1" type="noConversion"/>
  </si>
  <si>
    <t>이*성</t>
    <phoneticPr fontId="1" type="noConversion"/>
  </si>
  <si>
    <t>김*란</t>
    <phoneticPr fontId="16" type="noConversion"/>
  </si>
  <si>
    <t>김*옥</t>
    <phoneticPr fontId="2" type="noConversion"/>
  </si>
  <si>
    <t>이*순</t>
    <phoneticPr fontId="2" type="noConversion"/>
  </si>
  <si>
    <t>박*희</t>
    <phoneticPr fontId="2" type="noConversion"/>
  </si>
  <si>
    <t>송*식</t>
    <phoneticPr fontId="2" type="noConversion"/>
  </si>
  <si>
    <t>안*수</t>
    <phoneticPr fontId="2" type="noConversion"/>
  </si>
  <si>
    <t>김*진</t>
    <phoneticPr fontId="2" type="noConversion"/>
  </si>
  <si>
    <t>서*자</t>
    <phoneticPr fontId="2" type="noConversion"/>
  </si>
  <si>
    <t>이*호</t>
    <phoneticPr fontId="2" type="noConversion"/>
  </si>
  <si>
    <t>김*대</t>
    <phoneticPr fontId="2" type="noConversion"/>
  </si>
  <si>
    <t>이*자</t>
    <phoneticPr fontId="2" type="noConversion"/>
  </si>
  <si>
    <t>홍*선</t>
    <phoneticPr fontId="1" type="noConversion"/>
  </si>
  <si>
    <t>김*임</t>
    <phoneticPr fontId="2" type="noConversion"/>
  </si>
  <si>
    <t>진*숙</t>
    <phoneticPr fontId="2" type="noConversion"/>
  </si>
  <si>
    <t>오*은</t>
    <phoneticPr fontId="2" type="noConversion"/>
  </si>
  <si>
    <t>양*완</t>
    <phoneticPr fontId="2" type="noConversion"/>
  </si>
  <si>
    <t>안*민</t>
    <phoneticPr fontId="2" type="noConversion"/>
  </si>
  <si>
    <t>남궁**</t>
    <phoneticPr fontId="2" type="noConversion"/>
  </si>
  <si>
    <t>이*환</t>
    <phoneticPr fontId="2" type="noConversion"/>
  </si>
  <si>
    <t>이*인</t>
    <phoneticPr fontId="2" type="noConversion"/>
  </si>
  <si>
    <t>박*자</t>
    <phoneticPr fontId="2" type="noConversion"/>
  </si>
  <si>
    <t>김*자</t>
    <phoneticPr fontId="2" type="noConversion"/>
  </si>
  <si>
    <t>신*화</t>
    <phoneticPr fontId="2" type="noConversion"/>
  </si>
  <si>
    <t>조*자</t>
    <phoneticPr fontId="2" type="noConversion"/>
  </si>
  <si>
    <t>박*일</t>
    <phoneticPr fontId="2" type="noConversion"/>
  </si>
  <si>
    <t>박*영</t>
    <phoneticPr fontId="2" type="noConversion"/>
  </si>
  <si>
    <t>장*재</t>
    <phoneticPr fontId="2" type="noConversion"/>
  </si>
  <si>
    <t>권*자</t>
    <phoneticPr fontId="2" type="noConversion"/>
  </si>
  <si>
    <t>정*진</t>
    <phoneticPr fontId="2" type="noConversion"/>
  </si>
  <si>
    <t>최*의</t>
    <phoneticPr fontId="2" type="noConversion"/>
  </si>
  <si>
    <t>방*득</t>
    <phoneticPr fontId="2" type="noConversion"/>
  </si>
  <si>
    <t>전*희</t>
    <phoneticPr fontId="2" type="noConversion"/>
  </si>
  <si>
    <t>주식회사
***엔지니어링</t>
    <phoneticPr fontId="2" type="noConversion"/>
  </si>
  <si>
    <t>김*헌</t>
    <phoneticPr fontId="2" type="noConversion"/>
  </si>
  <si>
    <t>김*아</t>
    <phoneticPr fontId="2" type="noConversion"/>
  </si>
  <si>
    <t>유*지</t>
    <phoneticPr fontId="2" type="noConversion"/>
  </si>
  <si>
    <t>백*종</t>
    <phoneticPr fontId="2" type="noConversion"/>
  </si>
  <si>
    <t>주식회사***엔지니어링</t>
    <phoneticPr fontId="2" type="noConversion"/>
  </si>
  <si>
    <t>김*례</t>
    <phoneticPr fontId="2" type="noConversion"/>
  </si>
  <si>
    <t>엄*덕</t>
    <phoneticPr fontId="2" type="noConversion"/>
  </si>
  <si>
    <t>박*호</t>
    <phoneticPr fontId="2" type="noConversion"/>
  </si>
  <si>
    <t xml:space="preserve">
구*환</t>
    <phoneticPr fontId="2" type="noConversion"/>
  </si>
  <si>
    <t>송*옥</t>
    <phoneticPr fontId="2" type="noConversion"/>
  </si>
  <si>
    <t>정*찬</t>
    <phoneticPr fontId="1" type="noConversion"/>
  </si>
  <si>
    <t>이*화</t>
    <phoneticPr fontId="1" type="noConversion"/>
  </si>
  <si>
    <t>황*훈</t>
    <phoneticPr fontId="1" type="noConversion"/>
  </si>
  <si>
    <t>문*순</t>
    <phoneticPr fontId="2" type="noConversion"/>
  </si>
  <si>
    <t>표*환</t>
    <phoneticPr fontId="2" type="noConversion"/>
  </si>
  <si>
    <t>임*룡</t>
    <phoneticPr fontId="2" type="noConversion"/>
  </si>
  <si>
    <t>김*희</t>
    <phoneticPr fontId="2" type="noConversion"/>
  </si>
  <si>
    <t>박*예</t>
    <phoneticPr fontId="2" type="noConversion"/>
  </si>
  <si>
    <t>백*주</t>
    <phoneticPr fontId="2" type="noConversion"/>
  </si>
  <si>
    <t>장*환</t>
    <phoneticPr fontId="2" type="noConversion"/>
  </si>
  <si>
    <t>김*인</t>
    <phoneticPr fontId="2" type="noConversion"/>
  </si>
  <si>
    <t>임*모</t>
    <phoneticPr fontId="2" type="noConversion"/>
  </si>
  <si>
    <t>정*섭</t>
    <phoneticPr fontId="2" type="noConversion"/>
  </si>
  <si>
    <t>이*민</t>
    <phoneticPr fontId="2" type="noConversion"/>
  </si>
  <si>
    <t>장*문</t>
    <phoneticPr fontId="2" type="noConversion"/>
  </si>
  <si>
    <t>전*국</t>
    <phoneticPr fontId="2" type="noConversion"/>
  </si>
  <si>
    <t>장*자</t>
    <phoneticPr fontId="2" type="noConversion"/>
  </si>
  <si>
    <t>김*룡</t>
    <phoneticPr fontId="2" type="noConversion"/>
  </si>
  <si>
    <t>고*석</t>
    <phoneticPr fontId="2" type="noConversion"/>
  </si>
  <si>
    <t>조*임</t>
    <phoneticPr fontId="2" type="noConversion"/>
  </si>
  <si>
    <t>김*자</t>
    <phoneticPr fontId="2" type="noConversion"/>
  </si>
  <si>
    <t>김*호</t>
    <phoneticPr fontId="19" type="noConversion"/>
  </si>
  <si>
    <t>박*연</t>
    <phoneticPr fontId="2" type="noConversion"/>
  </si>
  <si>
    <t>정*화</t>
    <phoneticPr fontId="2" type="noConversion"/>
  </si>
  <si>
    <t>양*애</t>
    <phoneticPr fontId="2" type="noConversion"/>
  </si>
  <si>
    <t>손*숙</t>
    <phoneticPr fontId="2" type="noConversion"/>
  </si>
  <si>
    <t>이*숙</t>
    <phoneticPr fontId="2" type="noConversion"/>
  </si>
  <si>
    <t>변*근</t>
    <phoneticPr fontId="2" type="noConversion"/>
  </si>
  <si>
    <t>이*일</t>
    <phoneticPr fontId="2" type="noConversion"/>
  </si>
  <si>
    <t>최*운</t>
    <phoneticPr fontId="2" type="noConversion"/>
  </si>
  <si>
    <t>유*순</t>
    <phoneticPr fontId="2" type="noConversion"/>
  </si>
  <si>
    <t>이*화</t>
    <phoneticPr fontId="2" type="noConversion"/>
  </si>
  <si>
    <t>이*남</t>
    <phoneticPr fontId="2" type="noConversion"/>
  </si>
  <si>
    <t>백*자</t>
    <phoneticPr fontId="2" type="noConversion"/>
  </si>
  <si>
    <t>김*현</t>
    <phoneticPr fontId="2" type="noConversion"/>
  </si>
  <si>
    <t>윤*례</t>
    <phoneticPr fontId="2" type="noConversion"/>
  </si>
  <si>
    <t>이*희</t>
    <phoneticPr fontId="2" type="noConversion"/>
  </si>
  <si>
    <t>이*훈</t>
    <phoneticPr fontId="2" type="noConversion"/>
  </si>
  <si>
    <t>노*화</t>
    <phoneticPr fontId="2" type="noConversion"/>
  </si>
  <si>
    <t>구*호</t>
    <phoneticPr fontId="2" type="noConversion"/>
  </si>
  <si>
    <t>한*희</t>
    <phoneticPr fontId="2" type="noConversion"/>
  </si>
  <si>
    <t>장*성</t>
    <phoneticPr fontId="2" type="noConversion"/>
  </si>
  <si>
    <t>조*형</t>
    <phoneticPr fontId="2" type="noConversion"/>
  </si>
  <si>
    <t>김*정</t>
    <phoneticPr fontId="2" type="noConversion"/>
  </si>
  <si>
    <t>윤*경</t>
    <phoneticPr fontId="2" type="noConversion"/>
  </si>
  <si>
    <t>윤*용</t>
    <phoneticPr fontId="2" type="noConversion"/>
  </si>
  <si>
    <t>권*숙</t>
    <phoneticPr fontId="2" type="noConversion"/>
  </si>
  <si>
    <t>조*선</t>
    <phoneticPr fontId="2" type="noConversion"/>
  </si>
  <si>
    <t>조*례</t>
    <phoneticPr fontId="2" type="noConversion"/>
  </si>
  <si>
    <t>박*태</t>
    <phoneticPr fontId="2" type="noConversion"/>
  </si>
  <si>
    <t>김*진</t>
    <phoneticPr fontId="2" type="noConversion"/>
  </si>
  <si>
    <t>김*순</t>
    <phoneticPr fontId="2" type="noConversion"/>
  </si>
  <si>
    <t>이*열</t>
    <phoneticPr fontId="2" type="noConversion"/>
  </si>
  <si>
    <t>강*영</t>
    <phoneticPr fontId="2" type="noConversion"/>
  </si>
  <si>
    <t>지*기</t>
    <phoneticPr fontId="2" type="noConversion"/>
  </si>
  <si>
    <t>김*채</t>
    <phoneticPr fontId="2" type="noConversion"/>
  </si>
  <si>
    <t>조*희</t>
    <phoneticPr fontId="2" type="noConversion"/>
  </si>
  <si>
    <t>원*자</t>
    <phoneticPr fontId="2" type="noConversion"/>
  </si>
  <si>
    <t>김*옥</t>
    <phoneticPr fontId="2" type="noConversion"/>
  </si>
  <si>
    <t>이*원</t>
    <phoneticPr fontId="2" type="noConversion"/>
  </si>
  <si>
    <t>이*연</t>
    <phoneticPr fontId="2" type="noConversion"/>
  </si>
  <si>
    <t>김*식</t>
    <phoneticPr fontId="2" type="noConversion"/>
  </si>
  <si>
    <t>남*숙</t>
    <phoneticPr fontId="2" type="noConversion"/>
  </si>
  <si>
    <t>박*배</t>
    <phoneticPr fontId="2" type="noConversion"/>
  </si>
  <si>
    <t>구*록</t>
    <phoneticPr fontId="2" type="noConversion"/>
  </si>
  <si>
    <t>한*화</t>
    <phoneticPr fontId="2" type="noConversion"/>
  </si>
  <si>
    <t>김*남</t>
    <phoneticPr fontId="2" type="noConversion"/>
  </si>
  <si>
    <t>조*성</t>
    <phoneticPr fontId="2" type="noConversion"/>
  </si>
  <si>
    <t>성*필</t>
    <phoneticPr fontId="2" type="noConversion"/>
  </si>
  <si>
    <t>권*진</t>
    <phoneticPr fontId="2" type="noConversion"/>
  </si>
  <si>
    <t>나*진</t>
    <phoneticPr fontId="2" type="noConversion"/>
  </si>
  <si>
    <t>임*만</t>
    <phoneticPr fontId="2" type="noConversion"/>
  </si>
  <si>
    <t>정*규</t>
    <phoneticPr fontId="2" type="noConversion"/>
  </si>
  <si>
    <t>최*규</t>
    <phoneticPr fontId="2" type="noConversion"/>
  </si>
  <si>
    <t>정*동</t>
    <phoneticPr fontId="2" type="noConversion"/>
  </si>
  <si>
    <t>신*숙</t>
    <phoneticPr fontId="2" type="noConversion"/>
  </si>
  <si>
    <t>오*진</t>
    <phoneticPr fontId="2" type="noConversion"/>
  </si>
  <si>
    <t>김*열</t>
    <phoneticPr fontId="2" type="noConversion"/>
  </si>
  <si>
    <t>배*호</t>
    <phoneticPr fontId="2" type="noConversion"/>
  </si>
  <si>
    <t>김*선</t>
    <phoneticPr fontId="2" type="noConversion"/>
  </si>
  <si>
    <t>김*성</t>
    <phoneticPr fontId="2" type="noConversion"/>
  </si>
  <si>
    <t>임*화</t>
    <phoneticPr fontId="2" type="noConversion"/>
  </si>
  <si>
    <t>임*정</t>
    <phoneticPr fontId="2" type="noConversion"/>
  </si>
  <si>
    <t>이*옥</t>
    <phoneticPr fontId="2" type="noConversion"/>
  </si>
  <si>
    <t>최*욱</t>
    <phoneticPr fontId="2" type="noConversion"/>
  </si>
  <si>
    <t>김*욱</t>
    <phoneticPr fontId="2" type="noConversion"/>
  </si>
  <si>
    <t>박*윤</t>
    <phoneticPr fontId="2" type="noConversion"/>
  </si>
  <si>
    <t>오*자</t>
    <phoneticPr fontId="2" type="noConversion"/>
  </si>
  <si>
    <t>김*임</t>
    <phoneticPr fontId="2" type="noConversion"/>
  </si>
  <si>
    <t>대한예수교장로회***교회</t>
    <phoneticPr fontId="2" type="noConversion"/>
  </si>
  <si>
    <t>이*환</t>
    <phoneticPr fontId="2" type="noConversion"/>
  </si>
  <si>
    <r>
      <t>이*요</t>
    </r>
    <r>
      <rPr>
        <sz val="12"/>
        <color rgb="FFFF0000"/>
        <rFont val="맑은 고딕"/>
        <family val="3"/>
        <charset val="129"/>
        <scheme val="minor"/>
      </rPr>
      <t/>
    </r>
    <phoneticPr fontId="2" type="noConversion"/>
  </si>
  <si>
    <t>신*현</t>
    <phoneticPr fontId="2" type="noConversion"/>
  </si>
  <si>
    <t>박*환</t>
    <phoneticPr fontId="2" type="noConversion"/>
  </si>
  <si>
    <t>이*옥</t>
    <phoneticPr fontId="2" type="noConversion"/>
  </si>
  <si>
    <t>김*영</t>
    <phoneticPr fontId="2" type="noConversion"/>
  </si>
  <si>
    <t>유*열</t>
    <phoneticPr fontId="2" type="noConversion"/>
  </si>
  <si>
    <t>이*순</t>
    <phoneticPr fontId="2" type="noConversion"/>
  </si>
  <si>
    <t>백*래</t>
    <phoneticPr fontId="2" type="noConversion"/>
  </si>
  <si>
    <t>김*희</t>
    <phoneticPr fontId="2" type="noConversion"/>
  </si>
  <si>
    <t>유*옥</t>
    <phoneticPr fontId="2" type="noConversion"/>
  </si>
  <si>
    <t>최*성</t>
    <phoneticPr fontId="2" type="noConversion"/>
  </si>
  <si>
    <t>박*이</t>
    <phoneticPr fontId="2" type="noConversion"/>
  </si>
  <si>
    <t>이*숙</t>
    <phoneticPr fontId="2" type="noConversion"/>
  </si>
  <si>
    <t>강*숙</t>
    <phoneticPr fontId="2" type="noConversion"/>
  </si>
  <si>
    <t>박*주</t>
    <phoneticPr fontId="2" type="noConversion"/>
  </si>
  <si>
    <t>송*만</t>
    <phoneticPr fontId="1" type="noConversion"/>
  </si>
  <si>
    <t>홍*표</t>
    <phoneticPr fontId="2" type="noConversion"/>
  </si>
  <si>
    <t>권*웅</t>
    <phoneticPr fontId="2" type="noConversion"/>
  </si>
  <si>
    <t>윤*현</t>
    <phoneticPr fontId="2" type="noConversion"/>
  </si>
  <si>
    <t>윤*길</t>
    <phoneticPr fontId="2" type="noConversion"/>
  </si>
  <si>
    <t>장*학</t>
    <phoneticPr fontId="2" type="noConversion"/>
  </si>
  <si>
    <t>이*미</t>
    <phoneticPr fontId="2" type="noConversion"/>
  </si>
  <si>
    <t>김*태</t>
    <phoneticPr fontId="2" type="noConversion"/>
  </si>
  <si>
    <t>김*태</t>
    <phoneticPr fontId="2" type="noConversion"/>
  </si>
  <si>
    <t>안*옥</t>
    <phoneticPr fontId="2" type="noConversion"/>
  </si>
  <si>
    <t>강*옥</t>
    <phoneticPr fontId="2" type="noConversion"/>
  </si>
  <si>
    <t>박*우</t>
    <phoneticPr fontId="2" type="noConversion"/>
  </si>
  <si>
    <t>정*준</t>
    <phoneticPr fontId="2" type="noConversion"/>
  </si>
  <si>
    <t>유*석</t>
    <phoneticPr fontId="2" type="noConversion"/>
  </si>
  <si>
    <t>최*영</t>
    <phoneticPr fontId="2" type="noConversion"/>
  </si>
  <si>
    <t>임*분</t>
    <phoneticPr fontId="2" type="noConversion"/>
  </si>
  <si>
    <t>방*묵</t>
    <phoneticPr fontId="2" type="noConversion"/>
  </si>
  <si>
    <t>이*복</t>
    <phoneticPr fontId="2" type="noConversion"/>
  </si>
  <si>
    <t>김*옥</t>
    <phoneticPr fontId="2" type="noConversion"/>
  </si>
  <si>
    <t>나*자</t>
    <phoneticPr fontId="1" type="noConversion"/>
  </si>
  <si>
    <t>김*라</t>
    <phoneticPr fontId="14" type="noConversion"/>
  </si>
  <si>
    <t>김*국</t>
    <phoneticPr fontId="14" type="noConversion"/>
  </si>
  <si>
    <t>이*순</t>
    <phoneticPr fontId="2" type="noConversion"/>
  </si>
  <si>
    <t>장*숙</t>
    <phoneticPr fontId="2" type="noConversion"/>
  </si>
  <si>
    <t>임*화</t>
    <phoneticPr fontId="1" type="noConversion"/>
  </si>
  <si>
    <t>김*철</t>
    <phoneticPr fontId="2" type="noConversion"/>
  </si>
  <si>
    <t>임*희</t>
    <phoneticPr fontId="2" type="noConversion"/>
  </si>
  <si>
    <t>정*린</t>
    <phoneticPr fontId="14" type="noConversion"/>
  </si>
  <si>
    <t>이*진</t>
    <phoneticPr fontId="1" type="noConversion"/>
  </si>
  <si>
    <t>문*승</t>
    <phoneticPr fontId="1" type="noConversion"/>
  </si>
  <si>
    <t>김*례</t>
    <phoneticPr fontId="2" type="noConversion"/>
  </si>
  <si>
    <t>박*주</t>
    <phoneticPr fontId="14" type="noConversion"/>
  </si>
  <si>
    <t>김*혁</t>
    <phoneticPr fontId="14" type="noConversion"/>
  </si>
  <si>
    <t>남*자</t>
    <phoneticPr fontId="2" type="noConversion"/>
  </si>
  <si>
    <t>유*자</t>
    <phoneticPr fontId="2" type="noConversion"/>
  </si>
  <si>
    <t>의료법인**의료재단</t>
    <phoneticPr fontId="2" type="noConversion"/>
  </si>
  <si>
    <t>임*배</t>
    <phoneticPr fontId="2" type="noConversion"/>
  </si>
  <si>
    <t>조*섭</t>
    <phoneticPr fontId="2" type="noConversion"/>
  </si>
  <si>
    <t>한*현</t>
    <phoneticPr fontId="2" type="noConversion"/>
  </si>
  <si>
    <t>유*은</t>
    <phoneticPr fontId="2" type="noConversion"/>
  </si>
  <si>
    <t>엄*숙</t>
    <phoneticPr fontId="2" type="noConversion"/>
  </si>
  <si>
    <t>곽*재</t>
    <phoneticPr fontId="2" type="noConversion"/>
  </si>
  <si>
    <t>이*영</t>
    <phoneticPr fontId="2" type="noConversion"/>
  </si>
  <si>
    <t>차*영</t>
    <phoneticPr fontId="2" type="noConversion"/>
  </si>
  <si>
    <t>한*준</t>
    <phoneticPr fontId="2" type="noConversion"/>
  </si>
  <si>
    <t>허*선</t>
    <phoneticPr fontId="2" type="noConversion"/>
  </si>
  <si>
    <t>김*민</t>
    <phoneticPr fontId="2" type="noConversion"/>
  </si>
  <si>
    <t>엄*승</t>
    <phoneticPr fontId="2" type="noConversion"/>
  </si>
  <si>
    <t>이*호</t>
    <phoneticPr fontId="2" type="noConversion"/>
  </si>
  <si>
    <t>한*임</t>
    <phoneticPr fontId="2" type="noConversion"/>
  </si>
  <si>
    <t>박*천</t>
    <phoneticPr fontId="2" type="noConversion"/>
  </si>
  <si>
    <t>이*석</t>
    <phoneticPr fontId="2" type="noConversion"/>
  </si>
  <si>
    <t>최*신</t>
    <phoneticPr fontId="2" type="noConversion"/>
  </si>
  <si>
    <t>하*순</t>
    <phoneticPr fontId="2" type="noConversion"/>
  </si>
  <si>
    <t>하*순</t>
    <phoneticPr fontId="2" type="noConversion"/>
  </si>
  <si>
    <t>이*섭</t>
    <phoneticPr fontId="2" type="noConversion"/>
  </si>
  <si>
    <t>이*소</t>
    <phoneticPr fontId="2" type="noConversion"/>
  </si>
  <si>
    <t>김*성</t>
    <phoneticPr fontId="2" type="noConversion"/>
  </si>
  <si>
    <t>대한예수교장로회
****교회</t>
    <phoneticPr fontId="2" type="noConversion"/>
  </si>
  <si>
    <t>위*동</t>
    <phoneticPr fontId="2" type="noConversion"/>
  </si>
  <si>
    <t>김*균</t>
    <phoneticPr fontId="2" type="noConversion"/>
  </si>
  <si>
    <t>김*숙</t>
    <phoneticPr fontId="2" type="noConversion"/>
  </si>
  <si>
    <t>나*란</t>
    <phoneticPr fontId="2" type="noConversion"/>
  </si>
  <si>
    <t>한*규</t>
    <phoneticPr fontId="2" type="noConversion"/>
  </si>
  <si>
    <t>박*순</t>
    <phoneticPr fontId="2" type="noConversion"/>
  </si>
  <si>
    <t>윤*하</t>
    <phoneticPr fontId="2" type="noConversion"/>
  </si>
  <si>
    <t>김*영</t>
    <phoneticPr fontId="2" type="noConversion"/>
  </si>
  <si>
    <t>주*옥</t>
    <phoneticPr fontId="2" type="noConversion"/>
  </si>
  <si>
    <t>박*자</t>
    <phoneticPr fontId="2" type="noConversion"/>
  </si>
  <si>
    <t>이*옥</t>
    <phoneticPr fontId="2" type="noConversion"/>
  </si>
  <si>
    <t>배*혜</t>
    <phoneticPr fontId="2" type="noConversion"/>
  </si>
  <si>
    <t>이*림</t>
    <phoneticPr fontId="2" type="noConversion"/>
  </si>
  <si>
    <t>문*심</t>
    <phoneticPr fontId="2" type="noConversion"/>
  </si>
  <si>
    <t>안*순</t>
    <phoneticPr fontId="2" type="noConversion"/>
  </si>
  <si>
    <t>장*</t>
    <phoneticPr fontId="2" type="noConversion"/>
  </si>
  <si>
    <t>김*한</t>
    <phoneticPr fontId="2" type="noConversion"/>
  </si>
  <si>
    <t>염*천</t>
    <phoneticPr fontId="2" type="noConversion"/>
  </si>
  <si>
    <t>김*현</t>
    <phoneticPr fontId="2" type="noConversion"/>
  </si>
  <si>
    <t>장*별</t>
    <phoneticPr fontId="2" type="noConversion"/>
  </si>
  <si>
    <t>김*련</t>
    <phoneticPr fontId="2" type="noConversion"/>
  </si>
  <si>
    <t>성*현</t>
    <phoneticPr fontId="2" type="noConversion"/>
  </si>
  <si>
    <t>송*규</t>
    <phoneticPr fontId="2" type="noConversion"/>
  </si>
  <si>
    <t>조*지</t>
    <phoneticPr fontId="2" type="noConversion"/>
  </si>
  <si>
    <t>조*숙</t>
    <phoneticPr fontId="2" type="noConversion"/>
  </si>
  <si>
    <t>최*임</t>
    <phoneticPr fontId="2" type="noConversion"/>
  </si>
  <si>
    <t>신*식</t>
    <phoneticPr fontId="2" type="noConversion"/>
  </si>
  <si>
    <t>이*영</t>
    <phoneticPr fontId="2" type="noConversion"/>
  </si>
  <si>
    <t>김*남</t>
    <phoneticPr fontId="2" type="noConversion"/>
  </si>
  <si>
    <t>백*성</t>
    <phoneticPr fontId="2" type="noConversion"/>
  </si>
  <si>
    <t>우*하</t>
    <phoneticPr fontId="2" type="noConversion"/>
  </si>
  <si>
    <t>김*호</t>
    <phoneticPr fontId="2" type="noConversion"/>
  </si>
  <si>
    <t>안*경</t>
    <phoneticPr fontId="2" type="noConversion"/>
  </si>
  <si>
    <t>서*미</t>
    <phoneticPr fontId="2" type="noConversion"/>
  </si>
  <si>
    <t>송*만</t>
    <phoneticPr fontId="14" type="noConversion"/>
  </si>
  <si>
    <t>민*완</t>
    <phoneticPr fontId="14" type="noConversion"/>
  </si>
  <si>
    <t>안*홍</t>
    <phoneticPr fontId="2" type="noConversion"/>
  </si>
  <si>
    <t>안*민</t>
    <phoneticPr fontId="14" type="noConversion"/>
  </si>
  <si>
    <t>현*섭</t>
    <phoneticPr fontId="14" type="noConversion"/>
  </si>
  <si>
    <t>이*훈</t>
    <phoneticPr fontId="14" type="noConversion"/>
  </si>
  <si>
    <t>유*</t>
    <phoneticPr fontId="14" type="noConversion"/>
  </si>
  <si>
    <t>박*미</t>
    <phoneticPr fontId="14" type="noConversion"/>
  </si>
  <si>
    <t>권*희</t>
    <phoneticPr fontId="14" type="noConversion"/>
  </si>
  <si>
    <t>대한예수교장로회안산****교회</t>
    <phoneticPr fontId="2" type="noConversion"/>
  </si>
  <si>
    <t>정*명</t>
    <phoneticPr fontId="2" type="noConversion"/>
  </si>
  <si>
    <t>김*선</t>
    <phoneticPr fontId="14" type="noConversion"/>
  </si>
  <si>
    <t>배*빈</t>
    <phoneticPr fontId="1" type="noConversion"/>
  </si>
  <si>
    <t>정*경</t>
    <phoneticPr fontId="19" type="noConversion"/>
  </si>
  <si>
    <t>김*은</t>
    <phoneticPr fontId="19" type="noConversion"/>
  </si>
  <si>
    <t>김*철</t>
    <phoneticPr fontId="1" type="noConversion"/>
  </si>
  <si>
    <t>김*현</t>
    <phoneticPr fontId="2" type="noConversion"/>
  </si>
  <si>
    <t>이*민</t>
    <phoneticPr fontId="14" type="noConversion"/>
  </si>
  <si>
    <t>심*연</t>
    <phoneticPr fontId="19" type="noConversion"/>
  </si>
  <si>
    <t>최*순</t>
    <phoneticPr fontId="2" type="noConversion"/>
  </si>
  <si>
    <t>정*한</t>
    <phoneticPr fontId="19" type="noConversion"/>
  </si>
  <si>
    <t>배*순</t>
    <phoneticPr fontId="19" type="noConversion"/>
  </si>
  <si>
    <t>임*자</t>
    <phoneticPr fontId="19" type="noConversion"/>
  </si>
  <si>
    <t>박*홍</t>
    <phoneticPr fontId="19" type="noConversion"/>
  </si>
  <si>
    <t>최*준</t>
    <phoneticPr fontId="19" type="noConversion"/>
  </si>
  <si>
    <t>안*원</t>
    <phoneticPr fontId="19" type="noConversion"/>
  </si>
  <si>
    <t>윤*영</t>
    <phoneticPr fontId="19" type="noConversion"/>
  </si>
  <si>
    <t>노*자</t>
    <phoneticPr fontId="2" type="noConversion"/>
  </si>
  <si>
    <t>정*경</t>
    <phoneticPr fontId="2" type="noConversion"/>
  </si>
  <si>
    <t>장*려</t>
    <phoneticPr fontId="2" type="noConversion"/>
  </si>
  <si>
    <t>진*화</t>
    <phoneticPr fontId="2" type="noConversion"/>
  </si>
  <si>
    <t>윤*민</t>
    <phoneticPr fontId="2" type="noConversion"/>
  </si>
  <si>
    <t>지*민</t>
    <phoneticPr fontId="2" type="noConversion"/>
  </si>
  <si>
    <t>우*영</t>
    <phoneticPr fontId="2" type="noConversion"/>
  </si>
  <si>
    <t>박*준</t>
    <phoneticPr fontId="2" type="noConversion"/>
  </si>
  <si>
    <t>양*자</t>
    <phoneticPr fontId="19" type="noConversion"/>
  </si>
  <si>
    <t>허*훈</t>
    <phoneticPr fontId="2" type="noConversion"/>
  </si>
  <si>
    <t>최*희</t>
    <phoneticPr fontId="2" type="noConversion"/>
  </si>
  <si>
    <t>김*준</t>
    <phoneticPr fontId="2" type="noConversion"/>
  </si>
  <si>
    <t>정*이</t>
    <phoneticPr fontId="2" type="noConversion"/>
  </si>
  <si>
    <t>박*섭</t>
    <phoneticPr fontId="2" type="noConversion"/>
  </si>
  <si>
    <t>대한예수교장로회
**교회</t>
    <phoneticPr fontId="2" type="noConversion"/>
  </si>
  <si>
    <t>이*호</t>
    <phoneticPr fontId="2" type="noConversion"/>
  </si>
  <si>
    <t>김*경</t>
    <phoneticPr fontId="2" type="noConversion"/>
  </si>
  <si>
    <t>정*연</t>
    <phoneticPr fontId="2" type="noConversion"/>
  </si>
  <si>
    <t>방*각</t>
    <phoneticPr fontId="2" type="noConversion"/>
  </si>
  <si>
    <t>정*애</t>
    <phoneticPr fontId="2" type="noConversion"/>
  </si>
  <si>
    <t>최*우</t>
    <phoneticPr fontId="2" type="noConversion"/>
  </si>
  <si>
    <t>양*식</t>
    <phoneticPr fontId="2" type="noConversion"/>
  </si>
  <si>
    <t>민*분</t>
    <phoneticPr fontId="2" type="noConversion"/>
  </si>
  <si>
    <t>이*준</t>
    <phoneticPr fontId="2" type="noConversion"/>
  </si>
  <si>
    <t>최*영</t>
    <phoneticPr fontId="2" type="noConversion"/>
  </si>
  <si>
    <t>김*호</t>
    <phoneticPr fontId="2" type="noConversion"/>
  </si>
  <si>
    <t>노*만</t>
    <phoneticPr fontId="2" type="noConversion"/>
  </si>
  <si>
    <t>정*화</t>
    <phoneticPr fontId="2" type="noConversion"/>
  </si>
  <si>
    <t>박*임</t>
    <phoneticPr fontId="2" type="noConversion"/>
  </si>
  <si>
    <t>김*식</t>
    <phoneticPr fontId="2" type="noConversion"/>
  </si>
  <si>
    <t>박*숙</t>
    <phoneticPr fontId="2" type="noConversion"/>
  </si>
  <si>
    <t>최*규</t>
    <phoneticPr fontId="2" type="noConversion"/>
  </si>
  <si>
    <t>박*덕</t>
    <phoneticPr fontId="2" type="noConversion"/>
  </si>
  <si>
    <t>이*남</t>
    <phoneticPr fontId="2" type="noConversion"/>
  </si>
  <si>
    <t>유*미</t>
    <phoneticPr fontId="2" type="noConversion"/>
  </si>
  <si>
    <t>김*준</t>
    <phoneticPr fontId="2" type="noConversion"/>
  </si>
  <si>
    <t>이*분</t>
    <phoneticPr fontId="2" type="noConversion"/>
  </si>
  <si>
    <t>신*원</t>
    <phoneticPr fontId="2" type="noConversion"/>
  </si>
  <si>
    <t>박*규</t>
    <phoneticPr fontId="2" type="noConversion"/>
  </si>
  <si>
    <t>박*호</t>
    <phoneticPr fontId="2" type="noConversion"/>
  </si>
  <si>
    <t>신*자</t>
    <phoneticPr fontId="2" type="noConversion"/>
  </si>
  <si>
    <t>서*연</t>
    <phoneticPr fontId="2" type="noConversion"/>
  </si>
  <si>
    <t>임*수</t>
    <phoneticPr fontId="2" type="noConversion"/>
  </si>
  <si>
    <t>최*남</t>
    <phoneticPr fontId="2" type="noConversion"/>
  </si>
  <si>
    <t>유*영</t>
    <phoneticPr fontId="2" type="noConversion"/>
  </si>
  <si>
    <t>복*식</t>
    <phoneticPr fontId="2" type="noConversion"/>
  </si>
  <si>
    <t>정*영</t>
    <phoneticPr fontId="2" type="noConversion"/>
  </si>
  <si>
    <t>김*예</t>
    <phoneticPr fontId="2" type="noConversion"/>
  </si>
  <si>
    <t>김*금</t>
    <phoneticPr fontId="2" type="noConversion"/>
  </si>
  <si>
    <t>김*남</t>
    <phoneticPr fontId="2" type="noConversion"/>
  </si>
  <si>
    <t>박*원</t>
    <phoneticPr fontId="2" type="noConversion"/>
  </si>
  <si>
    <t>노*훈</t>
    <phoneticPr fontId="2" type="noConversion"/>
  </si>
  <si>
    <t>이*환</t>
    <phoneticPr fontId="2" type="noConversion"/>
  </si>
  <si>
    <t>신*숙</t>
    <phoneticPr fontId="2" type="noConversion"/>
  </si>
  <si>
    <t>신*경</t>
    <phoneticPr fontId="2" type="noConversion"/>
  </si>
  <si>
    <t>김*수</t>
    <phoneticPr fontId="2" type="noConversion"/>
  </si>
  <si>
    <t>황*자</t>
    <phoneticPr fontId="2" type="noConversion"/>
  </si>
  <si>
    <t>정*리</t>
    <phoneticPr fontId="2" type="noConversion"/>
  </si>
  <si>
    <t>선*균</t>
    <phoneticPr fontId="2" type="noConversion"/>
  </si>
  <si>
    <t>유*주</t>
    <phoneticPr fontId="2" type="noConversion"/>
  </si>
  <si>
    <t>지*순</t>
    <phoneticPr fontId="2" type="noConversion"/>
  </si>
  <si>
    <t>박*현</t>
    <phoneticPr fontId="2" type="noConversion"/>
  </si>
  <si>
    <t>양*현</t>
    <phoneticPr fontId="2" type="noConversion"/>
  </si>
  <si>
    <t>이*남</t>
    <phoneticPr fontId="2" type="noConversion"/>
  </si>
  <si>
    <t>이*흥</t>
    <phoneticPr fontId="2" type="noConversion"/>
  </si>
  <si>
    <t>****주택건설(주)</t>
    <phoneticPr fontId="2" type="noConversion"/>
  </si>
  <si>
    <t>******
그리스도</t>
    <phoneticPr fontId="2" type="noConversion"/>
  </si>
  <si>
    <t>임*택</t>
    <phoneticPr fontId="2" type="noConversion"/>
  </si>
  <si>
    <t>조*연</t>
    <phoneticPr fontId="2" type="noConversion"/>
  </si>
  <si>
    <t>김*호</t>
    <phoneticPr fontId="2" type="noConversion"/>
  </si>
  <si>
    <t>정*숙</t>
    <phoneticPr fontId="2" type="noConversion"/>
  </si>
  <si>
    <t>김*이</t>
    <phoneticPr fontId="2" type="noConversion"/>
  </si>
  <si>
    <t>김*애</t>
    <phoneticPr fontId="14" type="noConversion"/>
  </si>
  <si>
    <t>김*구</t>
    <phoneticPr fontId="2" type="noConversion"/>
  </si>
  <si>
    <t>허*순</t>
    <phoneticPr fontId="2" type="noConversion"/>
  </si>
  <si>
    <t>송*호</t>
    <phoneticPr fontId="2" type="noConversion"/>
  </si>
  <si>
    <t>㈜**이엔지</t>
    <phoneticPr fontId="2" type="noConversion"/>
  </si>
  <si>
    <t>전*근</t>
    <phoneticPr fontId="2" type="noConversion"/>
  </si>
  <si>
    <t>박*종</t>
    <phoneticPr fontId="2" type="noConversion"/>
  </si>
  <si>
    <t>임*성</t>
    <phoneticPr fontId="2" type="noConversion"/>
  </si>
  <si>
    <t>김*훈</t>
    <phoneticPr fontId="2" type="noConversion"/>
  </si>
  <si>
    <t>경기도 안산시 상록구 학사2길 4, ***호 (사동)</t>
    <phoneticPr fontId="2" type="noConversion"/>
  </si>
  <si>
    <t xml:space="preserve">경기도 화성시 수노을1로 236, 612동 ****호 (새솔동,송산그린시티 반도유보라 아이비파크)
</t>
    <phoneticPr fontId="2" type="noConversion"/>
  </si>
  <si>
    <t>경기도 안산시 상록구 반석로 8, 31동 ***호 (본오동,한양아파트)</t>
    <phoneticPr fontId="2" type="noConversion"/>
  </si>
  <si>
    <t>경기도 안산시 상록구 학사2길 8, ***호 (사동)</t>
    <phoneticPr fontId="2" type="noConversion"/>
  </si>
  <si>
    <t>1155-17
(***호)</t>
    <phoneticPr fontId="2" type="noConversion"/>
  </si>
  <si>
    <t>경기도 과천시 향촌4길 18-4, 지층 *호 (별양동)</t>
    <phoneticPr fontId="2" type="noConversion"/>
  </si>
  <si>
    <t>경기도 안산시 상록구 한양대학3길 12, ***호 (사동)</t>
    <phoneticPr fontId="2" type="noConversion"/>
  </si>
  <si>
    <t>경기도 안산시 상록구 한양대학3길 11-1, ***호 (사동)</t>
    <phoneticPr fontId="2" type="noConversion"/>
  </si>
  <si>
    <t>경기도 안산시 상록구 한양대학3길 11-1, ***호 (사동)</t>
    <phoneticPr fontId="2" type="noConversion"/>
  </si>
  <si>
    <t>경기도 의왕시 복지로 80, ***호 (내손동)</t>
    <phoneticPr fontId="2" type="noConversion"/>
  </si>
  <si>
    <t>경기도 안산시 상록구 서암로1길 33, 3층 (사동)</t>
    <phoneticPr fontId="2" type="noConversion"/>
  </si>
  <si>
    <t>경기도 안산시 상록구 서암로1길 10-8, ***호 (사동)</t>
    <phoneticPr fontId="2" type="noConversion"/>
  </si>
  <si>
    <t>전라남도 순천시 비봉2길 22, 104동 ***호 (조례동,시대아파트)</t>
    <phoneticPr fontId="2" type="noConversion"/>
  </si>
  <si>
    <t>경기도 안산시 상록구 서암로1길 22, ***호 (사동)</t>
    <phoneticPr fontId="2" type="noConversion"/>
  </si>
  <si>
    <t>경기도 안산시 상록구 석호공원로 79, ***호 (사동)</t>
    <phoneticPr fontId="2" type="noConversion"/>
  </si>
  <si>
    <t>경기도 안산시 상록구 석호공원로 79, ***호 (사동)</t>
    <phoneticPr fontId="2" type="noConversion"/>
  </si>
  <si>
    <t>경기도 안산시 상록구 석호공원로 77, ***호 (사동)</t>
    <phoneticPr fontId="2" type="noConversion"/>
  </si>
  <si>
    <t>경기도 안산시 상록구 석호공원로3길 6, ***호 (사동)</t>
    <phoneticPr fontId="2" type="noConversion"/>
  </si>
  <si>
    <t>경기도 안산시 상록구 석호공원로4길 5, ***호(사동)</t>
    <phoneticPr fontId="2" type="noConversion"/>
  </si>
  <si>
    <t>경기도 안산시 상록구 석호공원로4길 5, ***호(사동)</t>
    <phoneticPr fontId="2" type="noConversion"/>
  </si>
  <si>
    <t>경기도 안산시 상록구 석호공원로4길 29, ***호(사동)</t>
    <phoneticPr fontId="2" type="noConversion"/>
  </si>
  <si>
    <t>경기도 안산시 상록구 석호공원로4길 76-13, ***호(사동)</t>
    <phoneticPr fontId="2" type="noConversion"/>
  </si>
  <si>
    <t>경기도 안산시 상록구 석호공원로5길 1-1, ***호(사동)</t>
    <phoneticPr fontId="2" type="noConversion"/>
  </si>
  <si>
    <t>경기도 김포시 봉화로 182번길 33, 105동 ***호</t>
    <phoneticPr fontId="2" type="noConversion"/>
  </si>
  <si>
    <t>경기도 안산시 상록구 이화6길 23, ***호 (사동)</t>
    <phoneticPr fontId="2" type="noConversion"/>
  </si>
  <si>
    <t>경기도 안산시 상록구 이화6길 23, ***호 (사동)</t>
    <phoneticPr fontId="2" type="noConversion"/>
  </si>
  <si>
    <t>경기도 안산시 상록구 이화4길 20, 4층 (사동)</t>
    <phoneticPr fontId="2" type="noConversion"/>
  </si>
  <si>
    <t>충청남도 태안군 소원면 개목길 25-8, A동</t>
    <phoneticPr fontId="2" type="noConversion"/>
  </si>
  <si>
    <t>1308-3
(***호)</t>
    <phoneticPr fontId="2" type="noConversion"/>
  </si>
  <si>
    <t>안산시 상록구 네고지1길 22, ***호(사동)</t>
    <phoneticPr fontId="2" type="noConversion"/>
  </si>
  <si>
    <t>1319-25
(***호)</t>
    <phoneticPr fontId="2" type="noConversion"/>
  </si>
  <si>
    <t>경기도 안산시 상록구 감골공원길 10, ***호 (사동)</t>
    <phoneticPr fontId="2" type="noConversion"/>
  </si>
  <si>
    <t>1319-25
(***호)</t>
    <phoneticPr fontId="2" type="noConversion"/>
  </si>
  <si>
    <t>1335-8
(***, ***호)</t>
    <phoneticPr fontId="2" type="noConversion"/>
  </si>
  <si>
    <t>경기도 안산시 상록구 시곡2길 5, ***호 (사동)</t>
    <phoneticPr fontId="2" type="noConversion"/>
  </si>
  <si>
    <t>경기도 안산시 상록구 시곡2안길 14, ***호 (사동)</t>
    <phoneticPr fontId="2" type="noConversion"/>
  </si>
  <si>
    <t>경기도 안양시 만안구 만안로 441-15 , ***호(석수동)</t>
    <phoneticPr fontId="2" type="noConversion"/>
  </si>
  <si>
    <t>경기도 안산시 상록구 석호로 227, ***호 (사동)</t>
    <phoneticPr fontId="2" type="noConversion"/>
  </si>
  <si>
    <t>1344-1
(제종합상가동 ***호)</t>
    <phoneticPr fontId="2" type="noConversion"/>
  </si>
  <si>
    <t xml:space="preserve">경기도 안산시 상록구 감골2로 47, 208동 ***호(사동,요진아파트) </t>
    <phoneticPr fontId="2" type="noConversion"/>
  </si>
  <si>
    <t>경기도 안산시 상록구 감골2로 47, 208동 ***호(사동,요진아파트)</t>
    <phoneticPr fontId="2" type="noConversion"/>
  </si>
  <si>
    <t>1344-1
(제종합상가동 ***호)</t>
    <phoneticPr fontId="2" type="noConversion"/>
  </si>
  <si>
    <t xml:space="preserve">경기도 안산시 상록구 감골2로 47, 208동 ***호(사동,요진아파트) </t>
    <phoneticPr fontId="2" type="noConversion"/>
  </si>
  <si>
    <t>1344-1
(제종합상가동 ***호)</t>
    <phoneticPr fontId="2" type="noConversion"/>
  </si>
  <si>
    <t>1344-1
(종합상가 ***호)</t>
    <phoneticPr fontId="2" type="noConversion"/>
  </si>
  <si>
    <t xml:space="preserve"> 경기도 화성시 남양읍 남양천로 45, 203동 ****호 (시티프라디움2차아파트)</t>
    <phoneticPr fontId="2" type="noConversion"/>
  </si>
  <si>
    <t>1345-1
(중심상가 ***호)</t>
    <phoneticPr fontId="2" type="noConversion"/>
  </si>
  <si>
    <t>경기도 안산시 상록구 감골2로 47, 206동 ***호 (사동, 요진아파트)</t>
    <phoneticPr fontId="2" type="noConversion"/>
  </si>
  <si>
    <t>강원도 평창군 대관령면 차항길 114-4  , 102동 ***호 (유덕 휴먼빌리지 아파트)</t>
    <phoneticPr fontId="2" type="noConversion"/>
  </si>
  <si>
    <t>강원도 평창군 대관령면 차항길 114-4  , 102동 ***호 (유덕 휴먼빌리지 아파트)</t>
    <phoneticPr fontId="2" type="noConversion"/>
  </si>
  <si>
    <t>경기도 안산시 상록구 항호길 71, ***호 (사동,서화펠리스)</t>
    <phoneticPr fontId="2" type="noConversion"/>
  </si>
  <si>
    <t>경기도 안산시 상록구 항호길 71, ***호(사동, 서화펠리스)</t>
    <phoneticPr fontId="2" type="noConversion"/>
  </si>
  <si>
    <t>경기도 안산시 상록구 항호4길 16, ***호(사동)</t>
    <phoneticPr fontId="2" type="noConversion"/>
  </si>
  <si>
    <t>경기도 안산시 상록구 항호4길 16, ***호(사동)</t>
    <phoneticPr fontId="2" type="noConversion"/>
  </si>
  <si>
    <t>1370
(***호)</t>
    <phoneticPr fontId="2" type="noConversion"/>
  </si>
  <si>
    <t>경기도 안산시 상록구 항호2길 44, ***호(사동)</t>
    <phoneticPr fontId="2" type="noConversion"/>
  </si>
  <si>
    <t>경기도 안산시 상록구 항호길 57, ***호 (사동)</t>
    <phoneticPr fontId="2" type="noConversion"/>
  </si>
  <si>
    <t>서울특별시 송파구 양재대로 72길 42, 101동 ***호
(오금동, 오금동쌍용스윗닷홈)</t>
    <phoneticPr fontId="2" type="noConversion"/>
  </si>
  <si>
    <t>경기도 안산시 상록구 초당로 59-21, ***호(사동, 신성트윈빌)</t>
    <phoneticPr fontId="2" type="noConversion"/>
  </si>
  <si>
    <t>1395-6
(***호)</t>
    <phoneticPr fontId="2" type="noConversion"/>
  </si>
  <si>
    <t>경기도 안산시 상록구 감골2로 12, 407동 ***호(사동, 현대2차아파트)</t>
    <phoneticPr fontId="2" type="noConversion"/>
  </si>
  <si>
    <t>서울특별시 강남구 테헤란로 428, ***호 (대치동,테헤란로대우아이빌)</t>
    <phoneticPr fontId="2" type="noConversion"/>
  </si>
  <si>
    <t>경기도 안산시 상록구 해양1로 30, 702동 ***호
(사동, 안산고잔7차푸르지오)</t>
    <phoneticPr fontId="2" type="noConversion"/>
  </si>
  <si>
    <t>경기도 안산시 상록구 장화로5-1, ***호 (사동)</t>
    <phoneticPr fontId="2" type="noConversion"/>
  </si>
  <si>
    <t>경기도 안산시 상록구 평안로 29, ***호 (사동)</t>
    <phoneticPr fontId="2" type="noConversion"/>
  </si>
  <si>
    <t>경기도 안산시 상록구 항가울로 11-1, ***호 (사동)</t>
    <phoneticPr fontId="2" type="noConversion"/>
  </si>
  <si>
    <t>경기도 안산시 상록구 초당1안길 5-1, ***호 (사동)</t>
    <phoneticPr fontId="2" type="noConversion"/>
  </si>
  <si>
    <t>1428-8
(***호)</t>
    <phoneticPr fontId="2" type="noConversion"/>
  </si>
  <si>
    <t>경기도 안산시 상록구 항호1길 26-21, ***호(사동, 유진아트빌)</t>
    <phoneticPr fontId="2" type="noConversion"/>
  </si>
  <si>
    <t>경기도 안산시 상록구 영화7길 7, 다동 ***호(사동, 대림아트빌)</t>
    <phoneticPr fontId="2" type="noConversion"/>
  </si>
  <si>
    <t>1512
(제상가1동 ***호)</t>
    <phoneticPr fontId="2" type="noConversion"/>
  </si>
  <si>
    <t>경기도 안산시 상록구 해양1로 11, 613동 ****호(사동, 안산고잔6차푸르지오)</t>
    <phoneticPr fontId="2" type="noConversion"/>
  </si>
  <si>
    <t>경기도 안산시 상록구 삼리로 23, 104동 ***호 (사동,상록마을아파트)</t>
    <phoneticPr fontId="2" type="noConversion"/>
  </si>
  <si>
    <t>경기도 안산시 상록구 삼리로 24  , 106동 ****호 
(사동, 숲속마을아파트)</t>
    <phoneticPr fontId="2" type="noConversion"/>
  </si>
  <si>
    <t>경기도 안산시 상록구 안산천남1로 100, 1001동 ****호 (이동,주공그린빌아파트)</t>
    <phoneticPr fontId="2" type="noConversion"/>
  </si>
  <si>
    <t>경기도 안산시 단원구 신촌5길 24, ***호 (초지동)</t>
    <phoneticPr fontId="2" type="noConversion"/>
  </si>
  <si>
    <t>경기도 안산시 단원구 광덕대로 141, ***호 (고잔동, 밀레니엄2)</t>
    <phoneticPr fontId="2" type="noConversion"/>
  </si>
  <si>
    <t>경기도 안산시 상록구 감골로 83, 602동 ***호 (사동, 신우아파트)</t>
    <phoneticPr fontId="2" type="noConversion"/>
  </si>
  <si>
    <t>경기도 안산시 상록구 항호길 3, ***호(사동, 삼성갤럭시빌)</t>
    <phoneticPr fontId="1" type="noConversion"/>
  </si>
  <si>
    <t>경기도 안산시 상록구 항호길 3, ***호(사동, 삼성갤럭시빌)</t>
    <phoneticPr fontId="1" type="noConversion"/>
  </si>
  <si>
    <t xml:space="preserve">경기도 안산시 상록구 항호길 3, ***호 (사동,삼성갤럭시빌)  </t>
    <phoneticPr fontId="1" type="noConversion"/>
  </si>
  <si>
    <t xml:space="preserve">경기도 안산시 상록구 항호길 3, ***호(사동, 삼성갤럭시빌) </t>
    <phoneticPr fontId="1" type="noConversion"/>
  </si>
  <si>
    <t>경기도 안산시 상록구 영화4길 5, ***호(사동)</t>
    <phoneticPr fontId="1" type="noConversion"/>
  </si>
  <si>
    <t>경기도 안산시 상록구 한양대학로 22, ***호 (사동)</t>
    <phoneticPr fontId="1" type="noConversion"/>
  </si>
  <si>
    <t>경기도 안산시 상록구 해양1로 11, 613동 ****호(사동, 안산고잔6차푸르지오)</t>
    <phoneticPr fontId="2" type="noConversion"/>
  </si>
  <si>
    <t>경기도 안산시 상록구 항호2길 44, ***호(사동)</t>
    <phoneticPr fontId="1" type="noConversion"/>
  </si>
  <si>
    <t xml:space="preserve"> 경기도 시흥시 서울대학로 100, 215동 ***호 (정왕동,시흥배곧신도시 이지더원2차 에듀그린)</t>
    <phoneticPr fontId="1" type="noConversion"/>
  </si>
  <si>
    <t>1386-5(***호)</t>
    <phoneticPr fontId="2" type="noConversion"/>
  </si>
  <si>
    <r>
      <t>경기도 안산시 상록구 항가울로 44, ***</t>
    </r>
    <r>
      <rPr>
        <sz val="14"/>
        <color theme="1"/>
        <rFont val="맑은 고딕"/>
        <family val="3"/>
        <charset val="129"/>
      </rPr>
      <t>호(사동)</t>
    </r>
    <phoneticPr fontId="16" type="noConversion"/>
  </si>
  <si>
    <t>경기도 안산시 상록구 네고지1길 19, ***호 (사동)</t>
    <phoneticPr fontId="2" type="noConversion"/>
  </si>
  <si>
    <t>1391-2(***호)</t>
    <phoneticPr fontId="2" type="noConversion"/>
  </si>
  <si>
    <t>경기도 안산시 상록구 초당5길 6, ***호 (사동,예진아트빌)</t>
    <phoneticPr fontId="2" type="noConversion"/>
  </si>
  <si>
    <t>1408-10(***호)</t>
    <phoneticPr fontId="2" type="noConversion"/>
  </si>
  <si>
    <t>경기도 화성시 수노을1로 147, 103동 ****호 (새솔동,송산그린시티 요진와이시티)</t>
    <phoneticPr fontId="2" type="noConversion"/>
  </si>
  <si>
    <t>1419-13(***호)</t>
    <phoneticPr fontId="2" type="noConversion"/>
  </si>
  <si>
    <t>안산시 상록구 장화1길 3-1, ***호(사동)</t>
    <phoneticPr fontId="2" type="noConversion"/>
  </si>
  <si>
    <t>1419-13(***호)</t>
    <phoneticPr fontId="2" type="noConversion"/>
  </si>
  <si>
    <t>안산시 상록구 장화1길 3-1, ***호(사동)</t>
    <phoneticPr fontId="2" type="noConversion"/>
  </si>
  <si>
    <t>1419-13(***호)</t>
    <phoneticPr fontId="2" type="noConversion"/>
  </si>
  <si>
    <t>경기도 안산시 상록구 장화1길 3-1, ***호 (사동)</t>
    <phoneticPr fontId="2" type="noConversion"/>
  </si>
  <si>
    <t>안산시 상록구 당골2길 24 ***호(사동)</t>
    <phoneticPr fontId="2" type="noConversion"/>
  </si>
  <si>
    <t>안산시 상록구 서암로 7, ***호(사동)</t>
    <phoneticPr fontId="2" type="noConversion"/>
  </si>
  <si>
    <t>경기도 안산시 상록구 감골로 153, ***호 (사동)</t>
    <phoneticPr fontId="1" type="noConversion"/>
  </si>
  <si>
    <t xml:space="preserve"> 경기도 안산시 상록구 댕이길 23, ***호 (사동,힐데스하임 B동) </t>
    <phoneticPr fontId="2" type="noConversion"/>
  </si>
  <si>
    <t>1350-13(***호)</t>
    <phoneticPr fontId="2" type="noConversion"/>
  </si>
  <si>
    <t>1350-12(***호)</t>
    <phoneticPr fontId="2" type="noConversion"/>
  </si>
  <si>
    <t>경기도 안산시 상록구 댕이길 25, ***호 (사동)</t>
    <phoneticPr fontId="2" type="noConversion"/>
  </si>
  <si>
    <t>1350-12(***호)</t>
    <phoneticPr fontId="2" type="noConversion"/>
  </si>
  <si>
    <t>경기도 안산시 상록구 댕이길 25-1, ***호(사동)</t>
    <phoneticPr fontId="2" type="noConversion"/>
  </si>
  <si>
    <t>1350-19(***호)</t>
    <phoneticPr fontId="2" type="noConversion"/>
  </si>
  <si>
    <t>경기도 안산시 상록구 천문2길 30, ***호 (사동)</t>
    <phoneticPr fontId="2" type="noConversion"/>
  </si>
  <si>
    <t>경기도 안산시 상록구 댕이길 25-1, ***호 (사동)</t>
    <phoneticPr fontId="2" type="noConversion"/>
  </si>
  <si>
    <t>서울특별시 강서구 곰달래로23길 12,
  ***호(화곡동, 성광아파트)</t>
    <phoneticPr fontId="2" type="noConversion"/>
  </si>
  <si>
    <t>경기도 안산시 상록구 서암로1길 37, ***호 (사동)</t>
    <phoneticPr fontId="2" type="noConversion"/>
  </si>
  <si>
    <t>경기도 안산시 상록구 서암로1길 37, ***호 (사동)</t>
    <phoneticPr fontId="2" type="noConversion"/>
  </si>
  <si>
    <t>경기도 안산시 상록구 서암로1길 19, ***호 (사동)</t>
    <phoneticPr fontId="2" type="noConversion"/>
  </si>
  <si>
    <t>경기도 안산시 상록구 석호공원로3길 8, ***호 (사동)</t>
    <phoneticPr fontId="2" type="noConversion"/>
  </si>
  <si>
    <t>경기도 안산시 상록구 석호공원로3길 8, ***호 (사동)</t>
    <phoneticPr fontId="2" type="noConversion"/>
  </si>
  <si>
    <t>경기도 안산시 상록구 석호공원로5길 7, ***호 (사동)</t>
    <phoneticPr fontId="2" type="noConversion"/>
  </si>
  <si>
    <t>경기도 안산시 상록구 석호공원로5길 7, ***호 (사동)</t>
    <phoneticPr fontId="2" type="noConversion"/>
  </si>
  <si>
    <t>경기도 안산시 상록구 이화1길 20-11, ***호 (사동)</t>
    <phoneticPr fontId="2" type="noConversion"/>
  </si>
  <si>
    <t>경기도 화성시 수노을1로 148, 105동 ***호 (새솔동,송산신도시 대방노블랜드 더퍼스티지 1차)</t>
    <phoneticPr fontId="2" type="noConversion"/>
  </si>
  <si>
    <t>경기도 안산시 상록구 석호공원로4길 76-19, ***호 (사동)</t>
    <phoneticPr fontId="2" type="noConversion"/>
  </si>
  <si>
    <t>경기도 안산시 상록구 장화3안길 15, ***호 (사동)</t>
    <phoneticPr fontId="2" type="noConversion"/>
  </si>
  <si>
    <t>1408-10(***호)</t>
    <phoneticPr fontId="2" type="noConversion"/>
  </si>
  <si>
    <t>경기도 안산시 상록구 천문2길 28, ***호 (사동)</t>
    <phoneticPr fontId="2" type="noConversion"/>
  </si>
  <si>
    <t>경기도 시흥시 함송로29번길 38, 201동 ***호 (정왕동, 세종아파트)</t>
    <phoneticPr fontId="2" type="noConversion"/>
  </si>
  <si>
    <t>경기도 시흥시 함송로29번길 38, 201동 ***호 (정왕동, 세종아파트)</t>
    <phoneticPr fontId="2" type="noConversion"/>
  </si>
  <si>
    <t>경기도 안산시 상록구 댕이길 21, ***호
(사동, 힐데스하임에이동)</t>
    <phoneticPr fontId="1" type="noConversion"/>
  </si>
  <si>
    <t>1350-14
(***호)</t>
    <phoneticPr fontId="2" type="noConversion"/>
  </si>
  <si>
    <t>1430-16
(***호)</t>
    <phoneticPr fontId="2" type="noConversion"/>
  </si>
  <si>
    <t>안산시 상록구 항호1길 14, ***호(사동)</t>
    <phoneticPr fontId="2" type="noConversion"/>
  </si>
  <si>
    <t>경기도 안산시 상록구 항호2길 34-14, ***호(사동)</t>
    <phoneticPr fontId="2" type="noConversion"/>
  </si>
  <si>
    <t>1379-4
(***호)</t>
    <phoneticPr fontId="2" type="noConversion"/>
  </si>
  <si>
    <t>1383-5
(***호)</t>
    <phoneticPr fontId="2" type="noConversion"/>
  </si>
  <si>
    <t>안산시 상록구 항호2길 8-9, ***호(사동)</t>
    <phoneticPr fontId="2" type="noConversion"/>
  </si>
  <si>
    <t>안산시 상록구 항호2길 8-9, ***호(사동)</t>
    <phoneticPr fontId="2" type="noConversion"/>
  </si>
  <si>
    <t>1383-5
(***호)</t>
    <phoneticPr fontId="2" type="noConversion"/>
  </si>
  <si>
    <t>안산시 상록구 항호2길 8-2, ***호(사동)</t>
    <phoneticPr fontId="2" type="noConversion"/>
  </si>
  <si>
    <t>안산시 상록구 항호2길 8-4, ***호(사동)</t>
    <phoneticPr fontId="2" type="noConversion"/>
  </si>
  <si>
    <t>경기도 안산시 상록구 항호2길 8-4, ***호 (사동,정인빌리지)</t>
    <phoneticPr fontId="2" type="noConversion"/>
  </si>
  <si>
    <t>안산시 상록구 초당5길 6, ***호(사동)</t>
    <phoneticPr fontId="2" type="noConversion"/>
  </si>
  <si>
    <t>안산시 상록구 초당5길 6, B동 ***호(사동)</t>
    <phoneticPr fontId="2" type="noConversion"/>
  </si>
  <si>
    <t>안산시 상록구 초당4길 5, ***호(사동)</t>
    <phoneticPr fontId="2" type="noConversion"/>
  </si>
  <si>
    <t>서울특별시 성동구 성수이로7가길 20, 101동 ***호(성수동2가, 이화아파트)</t>
    <phoneticPr fontId="2" type="noConversion"/>
  </si>
  <si>
    <t>안산시 상록구 초당4길 5, A동 ***호(사동)</t>
    <phoneticPr fontId="2" type="noConversion"/>
  </si>
  <si>
    <t>1328-2
(***호)</t>
    <phoneticPr fontId="2" type="noConversion"/>
  </si>
  <si>
    <t>안산시 상록구 당골길 29-10, ***호(사동)</t>
    <phoneticPr fontId="2" type="noConversion"/>
  </si>
  <si>
    <t>안산시 상록구 장화3길 1, ***호(사동, 행복한빌)</t>
    <phoneticPr fontId="2" type="noConversion"/>
  </si>
  <si>
    <t>1422-22
(***호)</t>
    <phoneticPr fontId="2" type="noConversion"/>
  </si>
  <si>
    <t>안산시 상록구 항호1길 26-16,***호 (사동)</t>
    <phoneticPr fontId="2" type="noConversion"/>
  </si>
  <si>
    <t>경기도 안산시 상록구 선진4길 37, ***호 (사동)</t>
    <phoneticPr fontId="2" type="noConversion"/>
  </si>
  <si>
    <t>안산시 상록구 서암로 5, ***호 (사동)</t>
    <phoneticPr fontId="19" type="noConversion"/>
  </si>
  <si>
    <t xml:space="preserve"> 1350-19, ***호</t>
    <phoneticPr fontId="2" type="noConversion"/>
  </si>
  <si>
    <t>경기도 안산시 상록구 댕이길 25-1, ***호 (사동,파크빌B)</t>
    <phoneticPr fontId="2" type="noConversion"/>
  </si>
  <si>
    <t>경기도 화성시 수노을1로 147, 107동 ***호 (새솔동,송산그린시티 요진와이시티)</t>
    <phoneticPr fontId="2" type="noConversion"/>
  </si>
  <si>
    <t>경기도 고양시 일산서구 킨텍스로 240, 203동 ****호 (대화동,킨텍스꿈에그린)</t>
    <phoneticPr fontId="2" type="noConversion"/>
  </si>
  <si>
    <t>서울특별시 송파구 오금로16길 10-7, ***호(송파동)</t>
    <phoneticPr fontId="2" type="noConversion"/>
  </si>
  <si>
    <t>경기도 안산시 상록구 실록1길 13, ***호 (일동)</t>
    <phoneticPr fontId="2" type="noConversion"/>
  </si>
  <si>
    <t>경기도 안산시 상록구 각골로2안길 34, ***호 (본오동)</t>
    <phoneticPr fontId="2" type="noConversion"/>
  </si>
  <si>
    <t>경기도 안산시 상록구 본이로 68, ***호 (본오동)</t>
    <phoneticPr fontId="2" type="noConversion"/>
  </si>
  <si>
    <t>경기도 안산시 상록구 각골로1안길 14, ***호 (본오동)</t>
    <phoneticPr fontId="2" type="noConversion"/>
  </si>
  <si>
    <t>경기도 안산시 상록구 석호로2길 9, ***호 (본오동)</t>
    <phoneticPr fontId="2" type="noConversion"/>
  </si>
  <si>
    <t>경기도 안산시 상록구 본이로 33, ***호 (본오동)</t>
    <phoneticPr fontId="2" type="noConversion"/>
  </si>
  <si>
    <t>경기도 안산시 상록구 각골서로 64, ***호 (본오동)</t>
    <phoneticPr fontId="2" type="noConversion"/>
  </si>
  <si>
    <t>경기도 안산시 상록구 본오로9안길 29, ***호 (본오동)</t>
    <phoneticPr fontId="2" type="noConversion"/>
  </si>
  <si>
    <t>경기도 안산시 상록구 본원로3길 9-2, ***호</t>
    <phoneticPr fontId="2" type="noConversion"/>
  </si>
  <si>
    <t>경기도 안산시 상록구 반석로 44, 102동 ***호 (본오동,신안아파트)</t>
    <phoneticPr fontId="2" type="noConversion"/>
  </si>
  <si>
    <t>경기도 안산시 상록구 본오로 145, 12동 ***호 (본오동, 우성아파트)</t>
    <phoneticPr fontId="2" type="noConversion"/>
  </si>
  <si>
    <t>경기도 안양시  만안구 병목안로130번길 133, A동 ***호(안양동, 삼호하이츠빌라)</t>
    <phoneticPr fontId="2" type="noConversion"/>
  </si>
  <si>
    <t>경기도 안산시 상록구 충장로3안길 14-1, ***호 (본오동)</t>
    <phoneticPr fontId="2" type="noConversion"/>
  </si>
  <si>
    <t>경기도 안산시 상록구 샘골로7길 38, ***호 (본오동)</t>
    <phoneticPr fontId="2" type="noConversion"/>
  </si>
  <si>
    <t>경기도 안산시 상록구 각골서로 48, ***호 (본오동)</t>
    <phoneticPr fontId="2" type="noConversion"/>
  </si>
  <si>
    <t xml:space="preserve">경기도 안산시상록구 해양1로 11, 603동 ***호 (사동, 안산고잔6차프루지오) </t>
    <phoneticPr fontId="2" type="noConversion"/>
  </si>
  <si>
    <t>경기도 수원시 장안구 경수대로976번길 22, 153동 ***호(조원동, 수원한일타운아파트)</t>
    <phoneticPr fontId="2" type="noConversion"/>
  </si>
  <si>
    <t>경기도 안산시 상록구 세류로2길 4, ***호 (본오동)</t>
    <phoneticPr fontId="2" type="noConversion"/>
  </si>
  <si>
    <t>경기도 안산시 상록구 막고지로 9, ***호 (본오동)</t>
    <phoneticPr fontId="2" type="noConversion"/>
  </si>
  <si>
    <t>경기도 안산시 상록구 상록수안길 43, ***호 (본오동)</t>
    <phoneticPr fontId="2" type="noConversion"/>
  </si>
  <si>
    <t>경기도 화성시 봉담읍 와우로34번길 12, 104동 ****호 (봉담 센트럴 푸르지오)</t>
    <phoneticPr fontId="2" type="noConversion"/>
  </si>
  <si>
    <t>경기도 안산시 상록구 고목로6길 8 ,***호 (본오동)</t>
    <phoneticPr fontId="2" type="noConversion"/>
  </si>
  <si>
    <t>경기도 안산시 상록구 본원로 31, ***호 (본오동)</t>
    <phoneticPr fontId="2" type="noConversion"/>
  </si>
  <si>
    <t xml:space="preserve">경기도 안산시 상록구 본원로 31, ***호（본오동）  </t>
    <phoneticPr fontId="2" type="noConversion"/>
  </si>
  <si>
    <t xml:space="preserve">경기도 안산시 상록구 본원로 31, ***호（본오동）  </t>
    <phoneticPr fontId="2" type="noConversion"/>
  </si>
  <si>
    <t xml:space="preserve">경기도 안산시 상록구 본원로 31, ***호（본오동）  </t>
    <phoneticPr fontId="2" type="noConversion"/>
  </si>
  <si>
    <t>경기도 안산시 상록구  고목로3길 22-1 , ***호 （본오동, 아성리치빌）</t>
    <phoneticPr fontId="2" type="noConversion"/>
  </si>
  <si>
    <t xml:space="preserve">경기도 안산시 상록구 고목로3길 22-1, ***호 （본오동, 아성리치빌）  </t>
    <phoneticPr fontId="2" type="noConversion"/>
  </si>
  <si>
    <t>경기도 안산시 상록구 오목로 192-7 , A동 ***호 （본오동）</t>
    <phoneticPr fontId="2" type="noConversion"/>
  </si>
  <si>
    <t xml:space="preserve">서울특별시 구로구 경인로 178-2, ****호 (오류동,칸타빌레)  </t>
    <phoneticPr fontId="2" type="noConversion"/>
  </si>
  <si>
    <t>경기도 안산시 상록구 각골로7길 27-4 , ***호 （본오동）</t>
    <phoneticPr fontId="2" type="noConversion"/>
  </si>
  <si>
    <t>경기도 안산시 상록구 석호로 413 , ***호 （본오동）</t>
    <phoneticPr fontId="2" type="noConversion"/>
  </si>
  <si>
    <t>경기도 안산시 상록구  석호로 413 , A동 ***호 （본오동）</t>
    <phoneticPr fontId="2" type="noConversion"/>
  </si>
  <si>
    <t>경기도 안산시 상록구 용신로끝길 35 , ***호 （본오동）</t>
    <phoneticPr fontId="2" type="noConversion"/>
  </si>
  <si>
    <t>경기도 안산시 상록구 용신로끝길 35 , ***호 （본오동）</t>
    <phoneticPr fontId="2" type="noConversion"/>
  </si>
  <si>
    <t>경기도 안산시 상록구 용신로끝길 35  ***호（본오동）</t>
    <phoneticPr fontId="2" type="noConversion"/>
  </si>
  <si>
    <t>경기도 안산시 상록구 오목로1길 16, ***호 (본오동)</t>
    <phoneticPr fontId="2" type="noConversion"/>
  </si>
  <si>
    <t>경기도 안산시 상록구  석호로3안길 16 , A동 ***호 （본오동, 크리스탈타운）</t>
    <phoneticPr fontId="2" type="noConversion"/>
  </si>
  <si>
    <t>경기도 안산시 상록구  석호로3안길 16 , A동 ***호 （본오동, 크리스탈타운）</t>
    <phoneticPr fontId="2" type="noConversion"/>
  </si>
  <si>
    <t>경기도 안산시 상록구  세류로 5 , 가동 ***호 아리안빌（본오동）</t>
    <phoneticPr fontId="2" type="noConversion"/>
  </si>
  <si>
    <t>경기도 안산시 상록구 본오로3안길 25, ***호 (본오동)</t>
    <phoneticPr fontId="2" type="noConversion"/>
  </si>
  <si>
    <t>경기도 안산시 상록구 석호로3안길 18 , B동 ***호 （본오동, 크리스탈타운）</t>
    <phoneticPr fontId="2" type="noConversion"/>
  </si>
  <si>
    <t>경기도 안산시 상록구 석호로3안길 18, B동 ***호 (본오동,크리스탈타운)</t>
    <phoneticPr fontId="2" type="noConversion"/>
  </si>
  <si>
    <t>경기도 안산시 단원구 광덕오름길 13 , ***호 （와동, 다세대주택）</t>
    <phoneticPr fontId="2" type="noConversion"/>
  </si>
  <si>
    <t>경기도 안산시 상록구 석호로 385-1, ***호 (본오동)</t>
    <phoneticPr fontId="2" type="noConversion"/>
  </si>
  <si>
    <t>경기도 안성시 고삼면 안성맞춤대로 1829-14</t>
    <phoneticPr fontId="2" type="noConversion"/>
  </si>
  <si>
    <t>경기도 안산시 상록구 샘골로6길 42 , ***호 （본오동）</t>
    <phoneticPr fontId="2" type="noConversion"/>
  </si>
  <si>
    <t>경기도 안산시 상록구 샘골로6길42, ***호(본오동)</t>
    <phoneticPr fontId="2" type="noConversion"/>
  </si>
  <si>
    <t xml:space="preserve">경기도 안산시 상록구 석호로 363-1, 다가구 ***호（본오동）  </t>
    <phoneticPr fontId="2" type="noConversion"/>
  </si>
  <si>
    <t xml:space="preserve">경기도 안산시 상록구 석호로 363-1, 다가구 ***호（본오동）  </t>
    <phoneticPr fontId="2" type="noConversion"/>
  </si>
  <si>
    <t>경기도 안산시 상록구 오목로 105, ***호 (본오동)</t>
    <phoneticPr fontId="2" type="noConversion"/>
  </si>
  <si>
    <t>경기도 안산시 상록구 각골동로 32, ***호 (본오동)</t>
    <phoneticPr fontId="2" type="noConversion"/>
  </si>
  <si>
    <t>경기도 안산시 상록구 충장로2길 3, ***호 (본오동)</t>
    <phoneticPr fontId="2" type="noConversion"/>
  </si>
  <si>
    <t xml:space="preserve">경기도 안산시 상록구 샘골로 64, ***호 （본오동）  </t>
    <phoneticPr fontId="2" type="noConversion"/>
  </si>
  <si>
    <t xml:space="preserve">경기도 안산시 상록구 샘골로 64, ***호 （본오동）  </t>
    <phoneticPr fontId="2" type="noConversion"/>
  </si>
  <si>
    <t>경기도 안산시 상록구 샘골로 64 , ***호 （본오동）</t>
    <phoneticPr fontId="2" type="noConversion"/>
  </si>
  <si>
    <t>서울특별시 중구 퇴계로 73길 20, 102동 ***호 (흥인동, 위더스하임)</t>
    <phoneticPr fontId="2" type="noConversion"/>
  </si>
  <si>
    <t>경기도 안산시 상록구 본오로9안길 13, 3층 (본오동)</t>
    <phoneticPr fontId="2" type="noConversion"/>
  </si>
  <si>
    <t>경기도 안산시 상록구 반석로2길 16, ***호 (본오동)</t>
    <phoneticPr fontId="2" type="noConversion"/>
  </si>
  <si>
    <t>경기도 안산시 단원구 고잔로 81, 104동 ****호 (고잔동,힐스테이트중앙)</t>
    <phoneticPr fontId="2" type="noConversion"/>
  </si>
  <si>
    <t xml:space="preserve">경기도 상록구 충장로1길 22, ***호 (본오동) </t>
    <phoneticPr fontId="1" type="noConversion"/>
  </si>
  <si>
    <t>경기도 안산시 상록구 본원로5안길 8, ***호 (본오동)</t>
    <phoneticPr fontId="2" type="noConversion"/>
  </si>
  <si>
    <t>경기도 안산시 상록구  본오로4길 10-1 (본오동)</t>
    <phoneticPr fontId="2" type="noConversion"/>
  </si>
  <si>
    <t>경기도 안산시 상록구  샘골로4길 9, ***호 (본오동)</t>
    <phoneticPr fontId="2" type="noConversion"/>
  </si>
  <si>
    <t>경기도 안산시 상록구 본오로3길 7-1, ***호 (본오동)</t>
    <phoneticPr fontId="2" type="noConversion"/>
  </si>
  <si>
    <t>경기도 안산시 상록구 본오로3안길 17-1, ***호 (본오동)</t>
    <phoneticPr fontId="2" type="noConversion"/>
  </si>
  <si>
    <t>경기도 안산시 단원구 광덕동로 25, 110동 ***호 (고잔동,안산레이크타운푸르지오)</t>
    <phoneticPr fontId="2" type="noConversion"/>
  </si>
  <si>
    <t>경기도 과천시  장군마을2길 32, ***호 (주암동)</t>
    <phoneticPr fontId="2" type="noConversion"/>
  </si>
  <si>
    <t>경기도 안산시 상록구  막고지3길 14 (본오동)</t>
    <phoneticPr fontId="2" type="noConversion"/>
  </si>
  <si>
    <t>경기도 안산시 상록구 각골로5안길 7, ***호 (본오동)</t>
    <phoneticPr fontId="2" type="noConversion"/>
  </si>
  <si>
    <t>674-7, ***호</t>
    <phoneticPr fontId="2" type="noConversion"/>
  </si>
  <si>
    <t>716-13, ***호</t>
    <phoneticPr fontId="2" type="noConversion"/>
  </si>
  <si>
    <t>경기도 광명시  하안로 198 , 201동 ****호 （소하동, 동양2차아파트）</t>
    <phoneticPr fontId="2" type="noConversion"/>
  </si>
  <si>
    <t>안산시 상록구 본원로5길 10-1, ***호 (본오동,제이빌리지)</t>
    <phoneticPr fontId="2" type="noConversion"/>
  </si>
  <si>
    <t>경기도 안산시 상록구 본원로5길 10-1 , ***호 （본오동）</t>
    <phoneticPr fontId="2" type="noConversion"/>
  </si>
  <si>
    <t>경기도 안산시 상록구 석호로3안길 16  A동 ***호 （본오동, 크리스탈타운）</t>
    <phoneticPr fontId="2" type="noConversion"/>
  </si>
  <si>
    <t>경기도 안산시 상록구 석호로3안길 16  A동 ***호 （본오동, 크리스탈타운）</t>
    <phoneticPr fontId="2" type="noConversion"/>
  </si>
  <si>
    <t>경기도 안산시 상록구 각골로9길 11, ***호 (본오동,한양파크빌)</t>
    <phoneticPr fontId="2" type="noConversion"/>
  </si>
  <si>
    <t>경기도 안산시 상록구 감골2로 47, 208동 ***호 (사동,요진아파트)</t>
    <phoneticPr fontId="1" type="noConversion"/>
  </si>
  <si>
    <t>경기도 안산시 상록구 본오로 24, 4층 (본오동)</t>
    <phoneticPr fontId="14" type="noConversion"/>
  </si>
  <si>
    <t>경기도 안산시 상록구 반석로 136-1, ***호 (본오동,노블리안)</t>
    <phoneticPr fontId="14" type="noConversion"/>
  </si>
  <si>
    <t>경기도 안산시 상록구 반석로 136-1, ***호 (본오동,노블리안))</t>
    <phoneticPr fontId="14" type="noConversion"/>
  </si>
  <si>
    <t>763-4, ***호</t>
    <phoneticPr fontId="2" type="noConversion"/>
  </si>
  <si>
    <t>경기도 안산시 상록구 본오로3안길 10-11, ***호 (본오동)</t>
    <phoneticPr fontId="14" type="noConversion"/>
  </si>
  <si>
    <t>경기도 안산시 상록구 본오로3안길 10-11, ***호 (본오동)</t>
    <phoneticPr fontId="14" type="noConversion"/>
  </si>
  <si>
    <t>경기도 안산시 상록구 본오로3안길 10-11, ***호
(본오동)</t>
    <phoneticPr fontId="14" type="noConversion"/>
  </si>
  <si>
    <t>경기도 안산시 상록구 오목로 23, ***호(본오동, 레인보우힐캐슬)</t>
    <phoneticPr fontId="1" type="noConversion"/>
  </si>
  <si>
    <t>안산시 상록구 본오로7길 32, ***호(본오동)</t>
    <phoneticPr fontId="2" type="noConversion"/>
  </si>
  <si>
    <t>851-5, ***호</t>
    <phoneticPr fontId="2" type="noConversion"/>
  </si>
  <si>
    <t>경기도 안산시 상록구 안산대학로 20-1, ***호(일동)</t>
    <phoneticPr fontId="14" type="noConversion"/>
  </si>
  <si>
    <t>경기도 안산시 상록구 각골동로2길 3-15, ***호 (본오동)</t>
    <phoneticPr fontId="1" type="noConversion"/>
  </si>
  <si>
    <t>경기도 안산시 상록구 본오로9안길 9 (본오동)</t>
    <phoneticPr fontId="2" type="noConversion"/>
  </si>
  <si>
    <t>경기도 안산시 단원구 라성로 13, ****호(원곡동, 광운빌라)</t>
    <phoneticPr fontId="14" type="noConversion"/>
  </si>
  <si>
    <t>718-13 ***호</t>
    <phoneticPr fontId="2" type="noConversion"/>
  </si>
  <si>
    <t>718-14 ***호</t>
    <phoneticPr fontId="2" type="noConversion"/>
  </si>
  <si>
    <t>경기도 안산시 상록구 본오로3안길 10-3, B동 ***호(본오동, 스타빌)</t>
    <phoneticPr fontId="14" type="noConversion"/>
  </si>
  <si>
    <t>경기도 안산시 상록구 반석로4안길 8, ***호 (본오동)</t>
    <phoneticPr fontId="2" type="noConversion"/>
  </si>
  <si>
    <t>경기도 안산시 상록구 본이로 68, ***호(본오동)</t>
    <phoneticPr fontId="2" type="noConversion"/>
  </si>
  <si>
    <t xml:space="preserve">인천광역시 계양구 동양로 10, 108동 ****호 (박촌동, 한화꿈에그린아파트) </t>
    <phoneticPr fontId="2" type="noConversion"/>
  </si>
  <si>
    <t>서울특별시 노원구 화랑로 323 (월계동)</t>
    <phoneticPr fontId="2" type="noConversion"/>
  </si>
  <si>
    <t>충청북도 괴산군 청천면 괴산로 2147-8</t>
    <phoneticPr fontId="2" type="noConversion"/>
  </si>
  <si>
    <t>경기도 안산시 상록구 이동1길 6, ***호 (이동)</t>
    <phoneticPr fontId="2" type="noConversion"/>
  </si>
  <si>
    <t>601-2
(***호)</t>
    <phoneticPr fontId="2" type="noConversion"/>
  </si>
  <si>
    <t>601-2
(***호)</t>
    <phoneticPr fontId="2" type="noConversion"/>
  </si>
  <si>
    <t>경기도 안산시 상록구 이동1길 6, ***호 (이동)</t>
    <phoneticPr fontId="2" type="noConversion"/>
  </si>
  <si>
    <t>경기도 안산시 상록구 송호1길 5, ***호 (이동)</t>
    <phoneticPr fontId="2" type="noConversion"/>
  </si>
  <si>
    <t>서울특별시 용산구 후암로16길 27, ***호 (후암동)</t>
    <phoneticPr fontId="2" type="noConversion"/>
  </si>
  <si>
    <t>경기도 안산시 상록구 양지편2길 6-14, ***호 (이동)</t>
    <phoneticPr fontId="2" type="noConversion"/>
  </si>
  <si>
    <t>경기도 안산시 상록구 도매시장로1길 26, ***호 (이동)</t>
    <phoneticPr fontId="2" type="noConversion"/>
  </si>
  <si>
    <t>경기도 안산시 상록구 감골1로 43, 301동 ***호 (사동, 현대아파트)</t>
    <phoneticPr fontId="2" type="noConversion"/>
  </si>
  <si>
    <t>경기도 안산시 단원구 초지1로 78, 1015동 ***호(초지동, 행복한마을아파트)</t>
    <phoneticPr fontId="2" type="noConversion"/>
  </si>
  <si>
    <t>경기도 성남시 분당구 동판교로 156, 902동 ****호 (삼평동, 봇들마을)</t>
    <phoneticPr fontId="2" type="noConversion"/>
  </si>
  <si>
    <t>경기도 안산시 상록구 삼리로 24, 108동 ****호 (사동, 숲속마을아파트)</t>
    <phoneticPr fontId="2" type="noConversion"/>
  </si>
  <si>
    <t>718
(***호)</t>
    <phoneticPr fontId="2" type="noConversion"/>
  </si>
  <si>
    <t>경기도 구리시 동구릉로238번길 20,106동
****호(인창동)</t>
    <phoneticPr fontId="2" type="noConversion"/>
  </si>
  <si>
    <t>경기도 안산시 상록구 매화로3길 52-10, ***호
 (일동)</t>
    <phoneticPr fontId="2" type="noConversion"/>
  </si>
  <si>
    <t>경기도 안산시 상록구  반석로 44 108동 ****호 （본오동, 신안아파트）</t>
    <phoneticPr fontId="2" type="noConversion"/>
  </si>
  <si>
    <t>577-10, ***호</t>
    <phoneticPr fontId="2" type="noConversion"/>
  </si>
  <si>
    <t>577-10, ***호</t>
    <phoneticPr fontId="2" type="noConversion"/>
  </si>
  <si>
    <t>531-3, ***호</t>
    <phoneticPr fontId="2" type="noConversion"/>
  </si>
  <si>
    <t>경기도 안산시 상록구 도매시장로2길 22-2, ***호 (이동)</t>
    <phoneticPr fontId="2" type="noConversion"/>
  </si>
  <si>
    <t>경기도 안산시 상록구 도매시장로2길 22-2, ***호 (이동)</t>
    <phoneticPr fontId="2" type="noConversion"/>
  </si>
  <si>
    <t>531-3(***호)</t>
    <phoneticPr fontId="2" type="noConversion"/>
  </si>
  <si>
    <t>531-3(***호)</t>
    <phoneticPr fontId="2" type="noConversion"/>
  </si>
  <si>
    <t>안산시 상록구 도매시장로2길 22-2, ***호(이동)</t>
    <phoneticPr fontId="2" type="noConversion"/>
  </si>
  <si>
    <t>안산시 상록구 도매시장로2길 22-2, ***호(이동)</t>
    <phoneticPr fontId="2" type="noConversion"/>
  </si>
  <si>
    <t>717-4(***호)</t>
    <phoneticPr fontId="2" type="noConversion"/>
  </si>
  <si>
    <t>안산시 상록구 해양1로 11, 622동 ****호(사동, 안산고잔6차푸르지오)</t>
    <phoneticPr fontId="2" type="noConversion"/>
  </si>
  <si>
    <t>535-10(***호)</t>
    <phoneticPr fontId="2" type="noConversion"/>
  </si>
  <si>
    <t>경기도 시흥시 배곧4로 106-26, 1002동 ****호 (정왕동, 시흥배곧한신더휴)</t>
    <phoneticPr fontId="2" type="noConversion"/>
  </si>
  <si>
    <t>경기도 용인시 수지구 만현로133번길 33, 902동 ***호 (상현동,만현마을9단지엘지자이아파트)</t>
    <phoneticPr fontId="2" type="noConversion"/>
  </si>
  <si>
    <t>경기도 광명시 광이로 61, 2층 *호 (광명동)</t>
    <phoneticPr fontId="2" type="noConversion"/>
  </si>
  <si>
    <t>경기도 안산시 상록구 중보로 22, 104동 ****호 (사동,늘푸른아파트)</t>
    <phoneticPr fontId="2" type="noConversion"/>
  </si>
  <si>
    <t>경기도 안산시 상록구 송호1길 63, ***호 (이동)</t>
    <phoneticPr fontId="2" type="noConversion"/>
  </si>
  <si>
    <t>경기도 안산시 상록구 삼태기3길 13, ***호 (이동)</t>
    <phoneticPr fontId="2" type="noConversion"/>
  </si>
  <si>
    <t>경기도 안산시 상록구 양지편2길 60, ***호 (이동)</t>
    <phoneticPr fontId="2" type="noConversion"/>
  </si>
  <si>
    <t>경기도 안산시 상록구 삼태기로 5-11, ***호(이동)</t>
    <phoneticPr fontId="2" type="noConversion"/>
  </si>
  <si>
    <t>경기도 안산시 상록구 실록2길 13-1, ***호 (일동)</t>
    <phoneticPr fontId="2" type="noConversion"/>
  </si>
  <si>
    <t>594-5
1층(***호)</t>
    <phoneticPr fontId="2" type="noConversion"/>
  </si>
  <si>
    <t>경기도 안산시 상록구 충장로6안길 5, ***호(이동)</t>
    <phoneticPr fontId="2" type="noConversion"/>
  </si>
  <si>
    <t>594-5
1층(***호)</t>
    <phoneticPr fontId="2" type="noConversion"/>
  </si>
  <si>
    <t>광주광역시 북구 삼정로 112, 101동 ****호(두암동, 라인동산아파트)</t>
    <phoneticPr fontId="2" type="noConversion"/>
  </si>
  <si>
    <t>537-4
(***호)</t>
    <phoneticPr fontId="2" type="noConversion"/>
  </si>
  <si>
    <t>대구광역시 동구 율하서로85,108동****호(율하동,e편한세상 세계육상선수촌)</t>
    <phoneticPr fontId="2" type="noConversion"/>
  </si>
  <si>
    <t>경기도 수원시 권선구 구운로73번길 12, ***호 (구운동)</t>
    <phoneticPr fontId="2" type="noConversion"/>
  </si>
  <si>
    <t>경기도 안산시 상록구 호동로 15, ***호 (일동)</t>
    <phoneticPr fontId="2" type="noConversion"/>
  </si>
  <si>
    <t>경기도 안산시 상록구 호동로3길 20, ***호 (일동,드림빌)</t>
    <phoneticPr fontId="2" type="noConversion"/>
  </si>
  <si>
    <t>경기도 안산시 상록구 호동로1길 16, ***호 (일동)</t>
    <phoneticPr fontId="2" type="noConversion"/>
  </si>
  <si>
    <t xml:space="preserve">경기도 안산시 상록구 식물원로1안길 12, ***호（일동, 우주아트빌）  </t>
    <phoneticPr fontId="2" type="noConversion"/>
  </si>
  <si>
    <t>경기도 안산시 상록구 호동로 48-4, ***호 (일동)</t>
    <phoneticPr fontId="2" type="noConversion"/>
  </si>
  <si>
    <t>서울특별시 중랑구  용마산로 367 , A동 ***호 （면목동, 브라운하우스）</t>
    <phoneticPr fontId="2" type="noConversion"/>
  </si>
  <si>
    <t>경기도 안산시 상록구 식물원로4길 8, ***호(주인) (일동)</t>
    <phoneticPr fontId="2" type="noConversion"/>
  </si>
  <si>
    <t>경기도 안산시 상록구 성호로6길 8-1, ***호 (일동)</t>
    <phoneticPr fontId="2" type="noConversion"/>
  </si>
  <si>
    <t>경기도 안산시 상록구 도매시장로3길 7, ***호(주인) (일동)</t>
    <phoneticPr fontId="2" type="noConversion"/>
  </si>
  <si>
    <t>경기도 안산시 상록구 도매시장로6길 34, ***호 (일동)</t>
    <phoneticPr fontId="2" type="noConversion"/>
  </si>
  <si>
    <t>충청북도 청주시 청원구 1순환로1896번길 19-24, ***호 (율량동)</t>
    <phoneticPr fontId="2" type="noConversion"/>
  </si>
  <si>
    <t>서울특별시 관악구 국회단지9길 33, ***호
(봉천동,중현빌)</t>
    <phoneticPr fontId="2" type="noConversion"/>
  </si>
  <si>
    <t>서울특별시 영등포구 영중로 154  , 103동 ***호 (영등포8가, 당산푸르지오아파트)</t>
    <phoneticPr fontId="2" type="noConversion"/>
  </si>
  <si>
    <t>경기도 안산시 상록구 매화로3길 43, ***호 (일동)</t>
    <phoneticPr fontId="2" type="noConversion"/>
  </si>
  <si>
    <t>경기도 안산시 상록구 호동로4길 27-1, ***호 (일동)</t>
    <phoneticPr fontId="2" type="noConversion"/>
  </si>
  <si>
    <t>경기도 안산시 상록구 호돌로4길 27-1, ***호 (일동)</t>
    <phoneticPr fontId="1" type="noConversion"/>
  </si>
  <si>
    <t>경기도 안산시 상록구 충장로 1길 22 ***호(본오동)</t>
    <phoneticPr fontId="14" type="noConversion"/>
  </si>
  <si>
    <t>경기도 안산시 상록구 도매시장로 99 ***호 (일동)</t>
    <phoneticPr fontId="14" type="noConversion"/>
  </si>
  <si>
    <t>경기도 안산시 상록구 성호로4길 20, ***호 (일동)</t>
    <phoneticPr fontId="2" type="noConversion"/>
  </si>
  <si>
    <t>경기도 안산시 상록구 구룡로5길 14-1, ***호 (일동)</t>
    <phoneticPr fontId="14" type="noConversion"/>
  </si>
  <si>
    <t>105-2           (***호)</t>
    <phoneticPr fontId="2" type="noConversion"/>
  </si>
  <si>
    <t>105-3           (***호)</t>
    <phoneticPr fontId="2" type="noConversion"/>
  </si>
  <si>
    <t>105-3           (***호)</t>
    <phoneticPr fontId="2" type="noConversion"/>
  </si>
  <si>
    <t>경기도 안산시 상록구 구룡로5길 14-3, ***호 (일동)</t>
    <phoneticPr fontId="2" type="noConversion"/>
  </si>
  <si>
    <t>경기도 안산시 상록구 실록2길 21-1, ***호 (일동)</t>
    <phoneticPr fontId="2" type="noConversion"/>
  </si>
  <si>
    <t>114-4
(***호)</t>
    <phoneticPr fontId="2" type="noConversion"/>
  </si>
  <si>
    <t>경기도 안산시 상록구 구룡동길 44,  ***호 (일동,서원럭스빌)</t>
    <phoneticPr fontId="14" type="noConversion"/>
  </si>
  <si>
    <t>경기도 안산시 상록구 성호로 30, ***호 (일동,원영빌딩)</t>
    <phoneticPr fontId="2" type="noConversion"/>
  </si>
  <si>
    <t>경기도 안산시 상록구 매화로 41, ***호 (일동,우정타운)</t>
    <phoneticPr fontId="2" type="noConversion"/>
  </si>
  <si>
    <t>114-4
(***호)</t>
    <phoneticPr fontId="2" type="noConversion"/>
  </si>
  <si>
    <t>562-12
***호</t>
    <phoneticPr fontId="2" type="noConversion"/>
  </si>
  <si>
    <t>경기도 안산시 상록구 호동로2길 3-11 , ***호 （일동）</t>
    <phoneticPr fontId="2" type="noConversion"/>
  </si>
  <si>
    <t>562-12
***호</t>
    <phoneticPr fontId="2" type="noConversion"/>
  </si>
  <si>
    <t>인천광역시 부평구 길주로 491, 101동 ***호 (청천동,미가로아파트)</t>
    <phoneticPr fontId="2" type="noConversion"/>
  </si>
  <si>
    <t>87-10, ***호</t>
    <phoneticPr fontId="2" type="noConversion"/>
  </si>
  <si>
    <t>서울특별시 서대문구 봉원사길 12, 3층 ***호 (대신동)</t>
    <phoneticPr fontId="2" type="noConversion"/>
  </si>
  <si>
    <t>경기도 수원시 영통구 영토로174번길 77-11, ***호(망포동)</t>
    <phoneticPr fontId="19" type="noConversion"/>
  </si>
  <si>
    <t>596-5, ***호</t>
    <phoneticPr fontId="19" type="noConversion"/>
  </si>
  <si>
    <t>경기도 안산시 상록구 호동로 89-14, ***호(일동)</t>
    <phoneticPr fontId="19" type="noConversion"/>
  </si>
  <si>
    <t>경기도 안산시 상록구 성호로6길 23-1, ***호 (일동)</t>
    <phoneticPr fontId="19" type="noConversion"/>
  </si>
  <si>
    <t>경기도 안산시 상록구 성호로3길 20, ***호 (일동)</t>
    <phoneticPr fontId="2" type="noConversion"/>
  </si>
  <si>
    <t>경기도 안산시 상록구 구룡동길 56, ***호 (일동)</t>
    <phoneticPr fontId="2" type="noConversion"/>
  </si>
  <si>
    <t>97-4, ***호</t>
    <phoneticPr fontId="2" type="noConversion"/>
  </si>
  <si>
    <t>경기도 안산시 상록구 안산천남1로 70, 203동 ****호 (이동, 푸르지오2차아파트)</t>
    <phoneticPr fontId="19" type="noConversion"/>
  </si>
  <si>
    <t>620-13, ***호</t>
    <phoneticPr fontId="2" type="noConversion"/>
  </si>
  <si>
    <t>경기도 안산시 상록구 호동로3길 18, ***호(일동)</t>
    <phoneticPr fontId="19" type="noConversion"/>
  </si>
  <si>
    <t>544-5, ***호</t>
    <phoneticPr fontId="19" type="noConversion"/>
  </si>
  <si>
    <t>경기도 안산시 상록구 성호로 122(일동)
서울특별시 강동구 고덕로 130, 116동 ****호(암사동,프라이어팰리스)</t>
    <phoneticPr fontId="2" type="noConversion"/>
  </si>
  <si>
    <t>경기도 안산시 상록구 호동로2길 3-21, B동 ***호 (일동, 트라움하우스)</t>
    <phoneticPr fontId="19" type="noConversion"/>
  </si>
  <si>
    <t>경기도 안산시 상록구 호동로2길 3-21, B동 ***호(일동, 트라움하우스)</t>
    <phoneticPr fontId="19" type="noConversion"/>
  </si>
  <si>
    <t>경기도 안산시 상록구 식물원로1안길 12, ***호(일동, 우주아트빌)</t>
    <phoneticPr fontId="19" type="noConversion"/>
  </si>
  <si>
    <t>경기도 안산시 상록구 식물원로1안길 12, ***호(일동, 우주아트빌)</t>
    <phoneticPr fontId="19" type="noConversion"/>
  </si>
  <si>
    <t>전라북도 익산시 서동로18길 46-1, 101동 ****호 (동산동,제일아파트)</t>
    <phoneticPr fontId="14" type="noConversion"/>
  </si>
  <si>
    <t>596-5, ***호</t>
    <phoneticPr fontId="2" type="noConversion"/>
  </si>
  <si>
    <t>경기도 안산시 상록구 호동로 89-14, ***호(일동)</t>
    <phoneticPr fontId="2" type="noConversion"/>
  </si>
  <si>
    <t>경기도 안산시 상록구 성호로7길 13, ***호 (일동)</t>
    <phoneticPr fontId="2" type="noConversion"/>
  </si>
  <si>
    <t>558-2, ***호</t>
    <phoneticPr fontId="2" type="noConversion"/>
  </si>
  <si>
    <t>604-7, ***호</t>
    <phoneticPr fontId="2" type="noConversion"/>
  </si>
  <si>
    <t xml:space="preserve">경기도 수원시 팔달구 월드컵로365번길 7-1, 1층(우만동) </t>
    <phoneticPr fontId="2" type="noConversion"/>
  </si>
  <si>
    <t>620-14, ***호</t>
    <phoneticPr fontId="2" type="noConversion"/>
  </si>
  <si>
    <t>경기도 안산시 상록구 매화로3길 44, ***호(일동)</t>
    <phoneticPr fontId="2" type="noConversion"/>
  </si>
  <si>
    <t>622-19, ***호</t>
    <phoneticPr fontId="2" type="noConversion"/>
  </si>
  <si>
    <t>경기도 안산시 상록구 웃말1안길 27, ***호 (일동)</t>
    <phoneticPr fontId="2" type="noConversion"/>
  </si>
  <si>
    <t>620-14 (***호)</t>
    <phoneticPr fontId="2" type="noConversion"/>
  </si>
  <si>
    <t>603-5 (***호)</t>
    <phoneticPr fontId="2" type="noConversion"/>
  </si>
  <si>
    <t>617-13 (***호)</t>
    <phoneticPr fontId="2" type="noConversion"/>
  </si>
  <si>
    <t>경기도 시흥시 배곧1로 27-16, 203동 ****호 (정왕동,한라비발디캠퍼스2차)</t>
    <phoneticPr fontId="2" type="noConversion"/>
  </si>
  <si>
    <t>경기도 안산시 상록구 석삼말로1길 16-6, ***호(이동, 서원럭스빌)</t>
    <phoneticPr fontId="2" type="noConversion"/>
  </si>
  <si>
    <t>인천광역시 남동구 예술로174번길 30, ***호 (구월동,세연아파트)</t>
    <phoneticPr fontId="19" type="noConversion"/>
  </si>
  <si>
    <t xml:space="preserve"> 601-6  ***호</t>
    <phoneticPr fontId="2" type="noConversion"/>
  </si>
  <si>
    <t>경기도 동두천시 거북마루로 45, 204동 ***호 (생연동, 대방노블랜드아파트)</t>
    <phoneticPr fontId="2" type="noConversion"/>
  </si>
  <si>
    <t>601-6
(***호)</t>
    <phoneticPr fontId="2" type="noConversion"/>
  </si>
  <si>
    <t>653-4
(***호)</t>
    <phoneticPr fontId="2" type="noConversion"/>
  </si>
  <si>
    <t>경기도 안산시 상록구 정재로10안길 14-7, ***호 (부곡동,단원마을)</t>
    <phoneticPr fontId="2" type="noConversion"/>
  </si>
  <si>
    <t>671-1
(***호)</t>
    <phoneticPr fontId="2" type="noConversion"/>
  </si>
  <si>
    <t>서울특별시 영등포구 영중로 130, ***호 (영등포동8가,휴미소)</t>
    <phoneticPr fontId="2" type="noConversion"/>
  </si>
  <si>
    <t>608-7
(***호)</t>
    <phoneticPr fontId="2" type="noConversion"/>
  </si>
  <si>
    <t>경기도 안산시 상록구 해양1로 30, 702동 ****호 (사동, 안산고잔7차푸르지오)</t>
    <phoneticPr fontId="2" type="noConversion"/>
  </si>
  <si>
    <t>경기도 시흥시 목감둘레로 253-24, ***호 (조남동, 이지움 더테라스)</t>
    <phoneticPr fontId="2" type="noConversion"/>
  </si>
  <si>
    <t>경기도 안산시 상록구 성호로11길 23, ***호 (부곡동, 쎈스빌)</t>
    <phoneticPr fontId="2" type="noConversion"/>
  </si>
  <si>
    <t xml:space="preserve"> 606-6(***호) </t>
    <phoneticPr fontId="2" type="noConversion"/>
  </si>
  <si>
    <t>651-12 (***호)</t>
    <phoneticPr fontId="2" type="noConversion"/>
  </si>
  <si>
    <t>경기도 안산시 상록구 정재로11길 12 , ***호 （부곡동, 동진아트빌）</t>
    <phoneticPr fontId="2" type="noConversion"/>
  </si>
  <si>
    <t>652-14 (***호)</t>
    <phoneticPr fontId="2" type="noConversion"/>
  </si>
  <si>
    <t>경기도 안산시 상록구 정재로10안길 14-12 , ***호 （부곡동）</t>
    <phoneticPr fontId="2" type="noConversion"/>
  </si>
  <si>
    <t xml:space="preserve"> 668-7(***호)</t>
    <phoneticPr fontId="2" type="noConversion"/>
  </si>
  <si>
    <t>경기도 안산시 상록구  성호로19길 34 ***호（부곡동）</t>
    <phoneticPr fontId="2" type="noConversion"/>
  </si>
  <si>
    <t xml:space="preserve">671-8(***호) </t>
    <phoneticPr fontId="2" type="noConversion"/>
  </si>
  <si>
    <t>경기도 안산시 상록구 성호로18길 7, ***호 (부곡동)</t>
    <phoneticPr fontId="2" type="noConversion"/>
  </si>
  <si>
    <t>552-16
***호</t>
    <phoneticPr fontId="2" type="noConversion"/>
  </si>
  <si>
    <t>경기도 안산시 상록구 옹주길 23, ***호(부곡동, 명품캐슬)</t>
    <phoneticPr fontId="2" type="noConversion"/>
  </si>
  <si>
    <t>경기도 안산시 상록구 옹주길 23-1, ***호(부곡동, 명품캐슬)</t>
    <phoneticPr fontId="2" type="noConversion"/>
  </si>
  <si>
    <t>552-17
(***호)</t>
    <phoneticPr fontId="2" type="noConversion"/>
  </si>
  <si>
    <t>671-5
***호</t>
    <phoneticPr fontId="2" type="noConversion"/>
  </si>
  <si>
    <t>경기도 안산시 상록구 성호로19길
      33, ***호(부곡동,동진쉐르빌)</t>
    <phoneticPr fontId="2" type="noConversion"/>
  </si>
  <si>
    <t>652-8
***, ***호</t>
    <phoneticPr fontId="2" type="noConversion"/>
  </si>
  <si>
    <t>안산시 상록구 정재로10안길 12, ***호(부곡동)</t>
    <phoneticPr fontId="2" type="noConversion"/>
  </si>
  <si>
    <t>경기도 안산시 상록구 성호로10안길 14, ***호 (부곡동)</t>
    <phoneticPr fontId="2" type="noConversion"/>
  </si>
  <si>
    <t>665-7
***호</t>
    <phoneticPr fontId="2" type="noConversion"/>
  </si>
  <si>
    <t>경기도 안산시 상록구 성호로20길 11, ***호(부곡동)</t>
    <phoneticPr fontId="2" type="noConversion"/>
  </si>
  <si>
    <t>665-7
***호</t>
    <phoneticPr fontId="2" type="noConversion"/>
  </si>
  <si>
    <t>경기도 안산시 상록구 성호로20길 11, ***호(부곡동)</t>
    <phoneticPr fontId="2" type="noConversion"/>
  </si>
  <si>
    <t>오산시 오산로 91-5, 103동 ****호(갈곶동, 한솔솔파크아파트)</t>
    <phoneticPr fontId="2" type="noConversion"/>
  </si>
  <si>
    <t>경기도 안산시 상록구 부곡로2안길 17, ***호 (부곡동, 행복아트빌)</t>
    <phoneticPr fontId="2" type="noConversion"/>
  </si>
  <si>
    <t xml:space="preserve">경기도 안산시 상록구 두레로2길19, ***호(부곡동) </t>
    <phoneticPr fontId="2" type="noConversion"/>
  </si>
  <si>
    <t>경기도 안산시 상록구 정재로4길 20, 
A동 ***호(부곡동,트라움하우스)</t>
    <phoneticPr fontId="2" type="noConversion"/>
  </si>
  <si>
    <t>경기도 안산시 상록구 성호로17길 12, ***호 (부곡동)</t>
    <phoneticPr fontId="2" type="noConversion"/>
  </si>
  <si>
    <t>경기도 안산시 상록구 성호로17길 12, ***호 (부곡동)</t>
    <phoneticPr fontId="2" type="noConversion"/>
  </si>
  <si>
    <t>경기도 안산시 상록구 정재로 94,제4층 ***호</t>
    <phoneticPr fontId="2" type="noConversion"/>
  </si>
  <si>
    <t>경기도 과천시 과천대로 615, 가동 ***호 (과천동,솔개아파트)</t>
    <phoneticPr fontId="2" type="noConversion"/>
  </si>
  <si>
    <t>안산시 상록구 두레로2길 19, ***호(부곡동)</t>
    <phoneticPr fontId="2" type="noConversion"/>
  </si>
  <si>
    <t>안산시 상록구 도매시장로 104(일동)</t>
    <phoneticPr fontId="2" type="noConversion"/>
  </si>
  <si>
    <t>안산시 상록구 시낭북로4길 5, ***호(부곡동)</t>
    <phoneticPr fontId="2" type="noConversion"/>
  </si>
  <si>
    <t>경기도 안산시 상록구 광덕산1로 19, ***호
 (월피동,해오름아파트)</t>
    <phoneticPr fontId="2" type="noConversion"/>
  </si>
  <si>
    <t>안산시 상록구 성호로15길7, ***호(부곡동)</t>
    <phoneticPr fontId="2" type="noConversion"/>
  </si>
  <si>
    <t>안산시 상록구 성호로23길 3, ***호(부곡동)</t>
    <phoneticPr fontId="2" type="noConversion"/>
  </si>
  <si>
    <t>안산시 상록구 부곡로2안길33, ***호(부곡동)</t>
    <phoneticPr fontId="2" type="noConversion"/>
  </si>
  <si>
    <t>안산시 단원구 광덕3로201,306동 ****호(고잔동,안산고잔3차푸르지오)</t>
    <phoneticPr fontId="2" type="noConversion"/>
  </si>
  <si>
    <t>안산시 상록구 정재로1길 17,c동 ***호(부곡동,퀸즈팰리스)</t>
    <phoneticPr fontId="2" type="noConversion"/>
  </si>
  <si>
    <t>서울특별시 강동구 올림픽로81길 15, 102동 ****호 (천호동,천호e-편한세상아파트)</t>
    <phoneticPr fontId="2" type="noConversion"/>
  </si>
  <si>
    <t>경기도 안산시 상록구 부곡로2안길33, ***호(부곡동,행복한가)</t>
    <phoneticPr fontId="2" type="noConversion"/>
  </si>
  <si>
    <t>경기도 안산시 상록구 정재로 31, ***호 (부곡동)</t>
    <phoneticPr fontId="2" type="noConversion"/>
  </si>
  <si>
    <t>경기도 안산시 상록구 옹주2길 8-6, ***호 (부곡동,다정하이츠빌)</t>
    <phoneticPr fontId="2" type="noConversion"/>
  </si>
  <si>
    <t>경기도 안산시 상록구 성호로22길41, ***호(부곡동)</t>
    <phoneticPr fontId="2" type="noConversion"/>
  </si>
  <si>
    <t xml:space="preserve"> 경기도 안산시 상록구 분대1길 5-11, ***호(사동)</t>
    <phoneticPr fontId="2" type="noConversion"/>
  </si>
  <si>
    <t>경기도 평택시 진위면 가곡3길 24, B동 ***호</t>
    <phoneticPr fontId="2" type="noConversion"/>
  </si>
  <si>
    <t>경기도 안산시 상록구 부루지2길 7, 
***호 (월피동)</t>
    <phoneticPr fontId="2" type="noConversion"/>
  </si>
  <si>
    <t>서울특별시 영등포구 국회대로54길 10, 101동 ****호 (영등포동7가, 아크로타워 스퀘어)</t>
    <phoneticPr fontId="2" type="noConversion"/>
  </si>
  <si>
    <t>제주특별자치도 서귀포시 중문상로 10, ***호 (중문동,삼성홈스테이)</t>
    <phoneticPr fontId="2" type="noConversion"/>
  </si>
  <si>
    <t>경기도 안산시 상록구 광덕산로 31, ***호 (월피동)</t>
    <phoneticPr fontId="2" type="noConversion"/>
  </si>
  <si>
    <t>경기도 안산시 상록구 광덕산로 23-6, ***호 (월피동, 대영하이츠빌)</t>
    <phoneticPr fontId="2" type="noConversion"/>
  </si>
  <si>
    <t>강원도 강릉시 주문진읍 불당골1길 27</t>
    <phoneticPr fontId="2" type="noConversion"/>
  </si>
  <si>
    <t>서울특별시 강남구 남부순환로363길 30, 102동 ****호 (도곡동, 도곡쌍용예가아파트)</t>
    <phoneticPr fontId="2" type="noConversion"/>
  </si>
  <si>
    <t>경기도 안산시 단원구  광덕1로 80 , 108동 ****호 （초지동, 호수마을아파트）</t>
    <phoneticPr fontId="2" type="noConversion"/>
  </si>
  <si>
    <t>경기도 안산시 상록구 예술대학로6길 20 , ***호 （월피동, 삼성스마트빌）</t>
    <phoneticPr fontId="2" type="noConversion"/>
  </si>
  <si>
    <t>안산시 상록구 광덕산로 19-11, ***호(월피동)</t>
    <phoneticPr fontId="2" type="noConversion"/>
  </si>
  <si>
    <t>안산시 상록구 광덕산로 19-11, ***호(월피동)</t>
    <phoneticPr fontId="2" type="noConversion"/>
  </si>
  <si>
    <t>안산시 상록구 부루지4길 34, ***호(월피동)</t>
    <phoneticPr fontId="2" type="noConversion"/>
  </si>
  <si>
    <t>경기도 안산시 상록구 예술대학로6길 43-1, ***호 (월피동)</t>
    <phoneticPr fontId="2" type="noConversion"/>
  </si>
  <si>
    <t>경기도 안산시 상록구 성호로10길 12(부곡동)</t>
    <phoneticPr fontId="2" type="noConversion"/>
  </si>
  <si>
    <t>경기도 안산시 상록구 건건8길 10, 108동 ****호 (건건동, 건건e-편한세상)</t>
    <phoneticPr fontId="2" type="noConversion"/>
  </si>
  <si>
    <t>경기도 안산시 상록구 건건로 132, 에이동 ***호 (건건동)</t>
    <phoneticPr fontId="2" type="noConversion"/>
  </si>
  <si>
    <t>서울특별시 용산구 두텁바위로 177, ***호(후암동)</t>
    <phoneticPr fontId="2" type="noConversion"/>
  </si>
  <si>
    <t xml:space="preserve">경기도 군포시 산본천로 33,708동 ****호
(산본동, 주공7단지우륵아파트)  </t>
    <phoneticPr fontId="2" type="noConversion"/>
  </si>
  <si>
    <t>경기도 안산시 상록구 갯다리길 13, 
***호(수암동, 제일빌라트)</t>
    <phoneticPr fontId="2" type="noConversion"/>
  </si>
  <si>
    <t>경기도 안산시 상록구 수암1길 19-1 (수암동)</t>
    <phoneticPr fontId="2" type="noConversion"/>
  </si>
  <si>
    <t>경기도 안산시 상록구 수암3길 9 , ***호 （수암동）</t>
    <phoneticPr fontId="2" type="noConversion"/>
  </si>
  <si>
    <t>경기도 안산시 상록구 수암3길 6-1 , ***호 （수암동）</t>
    <phoneticPr fontId="2" type="noConversion"/>
  </si>
  <si>
    <t>경기도 안산시 상록구 수암1길 31, 1동 ***호(수암동, 단원빌라)</t>
    <phoneticPr fontId="2" type="noConversion"/>
  </si>
  <si>
    <t>경기도 안산시 상록구 수암3길 29, ***호(수암동, 삼원주택)</t>
    <phoneticPr fontId="2" type="noConversion"/>
  </si>
  <si>
    <t>안산시 상록구 갯다리길 7, ***호 (수암동, 엠제이프라자)</t>
    <phoneticPr fontId="2" type="noConversion"/>
  </si>
  <si>
    <t>경기도 안산시 상록구 해양1로 11, 623동 ****호 (사동,안산고잔6차푸르지오)</t>
    <phoneticPr fontId="2" type="noConversion"/>
  </si>
  <si>
    <t>경기도 안산시 상록구 해양1로 11, 623동 ****호 (사동, 안산고잔6차푸르지오)</t>
    <phoneticPr fontId="2" type="noConversion"/>
  </si>
  <si>
    <t>경기도 화성시 동탄문화센터로 38, 420동 ****호 (반송동, 동탄솔빛마을 서해그랑블아파트)</t>
    <phoneticPr fontId="2" type="noConversion"/>
  </si>
  <si>
    <t>경기도 안산시 상록구 소학길 35, 3층 ***호(팔곡이동, 덕산빌라)</t>
    <phoneticPr fontId="2" type="noConversion"/>
  </si>
  <si>
    <t>경기도 안산시 상록구 해양1로 11, 610동 ****호 (사동, 안산고잔6차푸르지오)</t>
    <phoneticPr fontId="2" type="noConversion"/>
  </si>
  <si>
    <t>경기도 안산시 상록구 장상길 7, ***호(장상동, 노블하우스)</t>
    <phoneticPr fontId="14" type="noConversion"/>
  </si>
  <si>
    <t>472-18
B동 ***호</t>
    <phoneticPr fontId="2" type="noConversion"/>
  </si>
  <si>
    <t>452-1
(***호)</t>
    <phoneticPr fontId="2" type="noConversion"/>
  </si>
  <si>
    <t>591-4
(상가***호)</t>
    <phoneticPr fontId="2" type="noConversion"/>
  </si>
  <si>
    <t>504-4번지 외1  ***호</t>
    <phoneticPr fontId="14" type="noConversion"/>
  </si>
  <si>
    <t>472-12, ***호</t>
    <phoneticPr fontId="2" type="noConversion"/>
  </si>
  <si>
    <t>478-9
(***호)</t>
    <phoneticPr fontId="2" type="noConversion"/>
  </si>
  <si>
    <t xml:space="preserve"> 463-6 (***호)</t>
    <phoneticPr fontId="2" type="noConversion"/>
  </si>
  <si>
    <t>504-1(***호)</t>
    <phoneticPr fontId="2" type="noConversion"/>
  </si>
  <si>
    <t>536-53
***호</t>
    <phoneticPr fontId="2" type="noConversion"/>
  </si>
  <si>
    <t>480-3, ***호</t>
    <phoneticPr fontId="2" type="noConversion"/>
  </si>
  <si>
    <t>497-2, ***호</t>
    <phoneticPr fontId="2" type="noConversion"/>
  </si>
  <si>
    <t>503-11
(***호)</t>
    <phoneticPr fontId="2" type="noConversion"/>
  </si>
  <si>
    <t>515-9
(***호)</t>
    <phoneticPr fontId="2" type="noConversion"/>
  </si>
  <si>
    <t>447
(상가1동 **호)</t>
    <phoneticPr fontId="2" type="noConversion"/>
  </si>
  <si>
    <t>445-18
(***, ***호)</t>
    <phoneticPr fontId="2" type="noConversion"/>
  </si>
  <si>
    <t>671-8 (***호)</t>
    <phoneticPr fontId="2" type="noConversion"/>
  </si>
  <si>
    <t>655-16, ***호</t>
    <phoneticPr fontId="2" type="noConversion"/>
  </si>
  <si>
    <t>677-2, ***호</t>
    <phoneticPr fontId="2" type="noConversion"/>
  </si>
  <si>
    <t>653-6, ***호</t>
    <phoneticPr fontId="2" type="noConversion"/>
  </si>
  <si>
    <t>606-2
***호</t>
    <phoneticPr fontId="2" type="noConversion"/>
  </si>
  <si>
    <t>735-1, ***호</t>
    <phoneticPr fontId="2" type="noConversion"/>
  </si>
  <si>
    <t xml:space="preserve"> 606-2, ***호</t>
    <phoneticPr fontId="2" type="noConversion"/>
  </si>
  <si>
    <t>655-19, ***호</t>
    <phoneticPr fontId="2" type="noConversion"/>
  </si>
  <si>
    <t>684-8, ***호</t>
    <phoneticPr fontId="2" type="noConversion"/>
  </si>
  <si>
    <t>607-11, ***호</t>
    <phoneticPr fontId="2" type="noConversion"/>
  </si>
  <si>
    <t>611-4, ***호</t>
    <phoneticPr fontId="2" type="noConversion"/>
  </si>
  <si>
    <t>727-13, ***호</t>
    <phoneticPr fontId="2" type="noConversion"/>
  </si>
  <si>
    <t>624-6, ***호</t>
    <phoneticPr fontId="2" type="noConversion"/>
  </si>
  <si>
    <t>636-8(***호)</t>
    <phoneticPr fontId="2" type="noConversion"/>
  </si>
  <si>
    <t>676-5(***호)</t>
    <phoneticPr fontId="2" type="noConversion"/>
  </si>
  <si>
    <t xml:space="preserve"> 639-10       (***호)</t>
    <phoneticPr fontId="2" type="noConversion"/>
  </si>
  <si>
    <t>624-6(***호)</t>
    <phoneticPr fontId="2" type="noConversion"/>
  </si>
  <si>
    <t>608-8
***호</t>
    <phoneticPr fontId="2" type="noConversion"/>
  </si>
  <si>
    <t>667-4
***호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</si>
</sst>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0.0%"/>
    <numFmt numFmtId="178" formatCode="#,##0_ "/>
    <numFmt numFmtId="179" formatCode="0.00_ 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b/>
      <sz val="18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8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indexed="8"/>
      <name val="Arial"/>
      <family val="2"/>
    </font>
    <font>
      <sz val="14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9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2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1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82">
    <xf numFmtId="0" fontId="0" fillId="0" borderId="0" xfId="0">
      <alignment vertical="center"/>
    </xf>
    <xf numFmtId="0" fontId="6" fillId="3" borderId="1" xfId="0" applyFont="1" applyFill="1" applyBorder="1">
      <alignment vertical="center"/>
    </xf>
    <xf numFmtId="49" fontId="3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41" fontId="3" fillId="4" borderId="2" xfId="0" applyNumberFormat="1" applyFont="1" applyFill="1" applyBorder="1" applyAlignment="1">
      <alignment horizontal="center" vertical="center"/>
    </xf>
    <xf numFmtId="176" fontId="3" fillId="4" borderId="2" xfId="0" applyNumberFormat="1" applyFont="1" applyFill="1" applyBorder="1" applyAlignment="1">
      <alignment horizontal="center" vertical="center"/>
    </xf>
    <xf numFmtId="9" fontId="3" fillId="4" borderId="2" xfId="0" applyNumberFormat="1" applyFont="1" applyFill="1" applyBorder="1" applyAlignment="1">
      <alignment horizontal="center" vertical="center"/>
    </xf>
    <xf numFmtId="177" fontId="3" fillId="4" borderId="2" xfId="0" applyNumberFormat="1" applyFont="1" applyFill="1" applyBorder="1" applyAlignment="1">
      <alignment horizontal="center" vertical="center"/>
    </xf>
    <xf numFmtId="176" fontId="7" fillId="4" borderId="2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3" fontId="9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>
      <alignment vertical="center"/>
    </xf>
    <xf numFmtId="41" fontId="7" fillId="0" borderId="1" xfId="0" applyNumberFormat="1" applyFont="1" applyFill="1" applyBorder="1" applyAlignment="1">
      <alignment horizontal="center" vertical="center" wrapText="1"/>
    </xf>
    <xf numFmtId="176" fontId="7" fillId="0" borderId="1" xfId="11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5" fillId="0" borderId="1" xfId="9" applyFont="1" applyFill="1" applyBorder="1">
      <alignment vertical="center"/>
    </xf>
    <xf numFmtId="0" fontId="5" fillId="5" borderId="1" xfId="0" applyFont="1" applyFill="1" applyBorder="1">
      <alignment vertical="center"/>
    </xf>
    <xf numFmtId="41" fontId="7" fillId="0" borderId="1" xfId="1" applyFont="1" applyFill="1" applyBorder="1" applyAlignment="1">
      <alignment horizontal="center" vertical="center" wrapText="1"/>
    </xf>
    <xf numFmtId="41" fontId="18" fillId="0" borderId="1" xfId="1" applyFont="1" applyFill="1" applyBorder="1" applyAlignment="1">
      <alignment horizontal="center" vertical="center"/>
    </xf>
    <xf numFmtId="41" fontId="7" fillId="0" borderId="1" xfId="11" applyNumberFormat="1" applyFont="1" applyFill="1" applyBorder="1" applyAlignment="1">
      <alignment horizontal="center" vertical="center" wrapText="1"/>
    </xf>
    <xf numFmtId="41" fontId="21" fillId="0" borderId="1" xfId="1" applyFont="1" applyFill="1" applyBorder="1" applyAlignment="1">
      <alignment horizontal="center" vertical="center"/>
    </xf>
    <xf numFmtId="0" fontId="22" fillId="0" borderId="1" xfId="0" applyFont="1" applyFill="1" applyBorder="1">
      <alignment vertical="center"/>
    </xf>
    <xf numFmtId="0" fontId="12" fillId="0" borderId="1" xfId="0" applyFont="1" applyFill="1" applyBorder="1" applyAlignment="1">
      <alignment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41" fontId="21" fillId="0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176" fontId="13" fillId="3" borderId="1" xfId="0" applyNumberFormat="1" applyFont="1" applyFill="1" applyBorder="1" applyAlignment="1">
      <alignment horizontal="center" vertical="center"/>
    </xf>
    <xf numFmtId="9" fontId="13" fillId="3" borderId="1" xfId="0" applyNumberFormat="1" applyFont="1" applyFill="1" applyBorder="1" applyAlignment="1">
      <alignment horizontal="center" vertical="center"/>
    </xf>
    <xf numFmtId="177" fontId="13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22" fillId="3" borderId="1" xfId="0" applyFont="1" applyFill="1" applyBorder="1">
      <alignment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38" fontId="7" fillId="0" borderId="1" xfId="0" applyNumberFormat="1" applyFont="1" applyFill="1" applyBorder="1" applyAlignment="1">
      <alignment horizontal="center" vertical="center"/>
    </xf>
    <xf numFmtId="178" fontId="7" fillId="0" borderId="1" xfId="0" applyNumberFormat="1" applyFont="1" applyFill="1" applyBorder="1" applyAlignment="1">
      <alignment horizontal="center" vertical="center"/>
    </xf>
    <xf numFmtId="178" fontId="7" fillId="0" borderId="4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3" fontId="25" fillId="0" borderId="1" xfId="0" applyNumberFormat="1" applyFont="1" applyFill="1" applyBorder="1" applyAlignment="1">
      <alignment horizontal="center" vertical="center"/>
    </xf>
    <xf numFmtId="176" fontId="13" fillId="3" borderId="1" xfId="1" applyNumberFormat="1" applyFont="1" applyFill="1" applyBorder="1" applyAlignment="1">
      <alignment horizontal="center" vertical="center" wrapText="1"/>
    </xf>
    <xf numFmtId="176" fontId="13" fillId="3" borderId="1" xfId="0" applyNumberFormat="1" applyFont="1" applyFill="1" applyBorder="1" applyAlignment="1">
      <alignment horizontal="center" vertical="center" wrapText="1"/>
    </xf>
    <xf numFmtId="0" fontId="13" fillId="3" borderId="1" xfId="11" applyFont="1" applyFill="1" applyBorder="1" applyAlignment="1">
      <alignment horizontal="center" vertical="center" wrapText="1"/>
    </xf>
    <xf numFmtId="176" fontId="13" fillId="3" borderId="1" xfId="11" applyNumberFormat="1" applyFont="1" applyFill="1" applyBorder="1" applyAlignment="1">
      <alignment horizontal="center" vertical="center"/>
    </xf>
    <xf numFmtId="9" fontId="13" fillId="3" borderId="1" xfId="11" applyNumberFormat="1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176" fontId="21" fillId="0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 wrapText="1"/>
    </xf>
    <xf numFmtId="177" fontId="13" fillId="3" borderId="1" xfId="11" applyNumberFormat="1" applyFont="1" applyFill="1" applyBorder="1" applyAlignment="1">
      <alignment horizontal="center" vertical="center"/>
    </xf>
    <xf numFmtId="178" fontId="17" fillId="3" borderId="1" xfId="16" applyNumberFormat="1" applyFont="1" applyFill="1" applyBorder="1" applyAlignment="1">
      <alignment horizontal="center" vertical="center"/>
    </xf>
    <xf numFmtId="38" fontId="7" fillId="0" borderId="1" xfId="0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13" fillId="3" borderId="1" xfId="0" applyNumberFormat="1" applyFont="1" applyFill="1" applyBorder="1" applyAlignment="1">
      <alignment horizontal="center" vertical="center"/>
    </xf>
    <xf numFmtId="0" fontId="13" fillId="3" borderId="4" xfId="20" applyFont="1" applyFill="1" applyBorder="1" applyAlignment="1">
      <alignment horizontal="center" vertical="center" wrapText="1"/>
    </xf>
    <xf numFmtId="0" fontId="13" fillId="3" borderId="1" xfId="20" applyFont="1" applyFill="1" applyBorder="1" applyAlignment="1">
      <alignment horizontal="center" vertical="center"/>
    </xf>
    <xf numFmtId="9" fontId="13" fillId="3" borderId="4" xfId="0" applyNumberFormat="1" applyFont="1" applyFill="1" applyBorder="1" applyAlignment="1">
      <alignment horizontal="center" vertical="center"/>
    </xf>
    <xf numFmtId="178" fontId="13" fillId="3" borderId="4" xfId="0" applyNumberFormat="1" applyFont="1" applyFill="1" applyBorder="1" applyAlignment="1">
      <alignment horizontal="center" vertical="center"/>
    </xf>
    <xf numFmtId="178" fontId="7" fillId="3" borderId="1" xfId="0" applyNumberFormat="1" applyFont="1" applyFill="1" applyBorder="1" applyAlignment="1">
      <alignment horizontal="center" vertical="center"/>
    </xf>
    <xf numFmtId="0" fontId="13" fillId="3" borderId="1" xfId="0" applyNumberFormat="1" applyFont="1" applyFill="1" applyBorder="1" applyAlignment="1">
      <alignment horizontal="center" vertical="center" wrapText="1"/>
    </xf>
    <xf numFmtId="178" fontId="13" fillId="3" borderId="1" xfId="0" applyNumberFormat="1" applyFont="1" applyFill="1" applyBorder="1" applyAlignment="1">
      <alignment horizontal="center" vertical="center"/>
    </xf>
    <xf numFmtId="0" fontId="13" fillId="3" borderId="1" xfId="6" applyFont="1" applyFill="1" applyBorder="1" applyAlignment="1">
      <alignment horizontal="center" vertical="center"/>
    </xf>
    <xf numFmtId="0" fontId="13" fillId="3" borderId="1" xfId="12" applyFont="1" applyFill="1" applyBorder="1" applyAlignment="1">
      <alignment horizontal="center" vertical="center" wrapText="1"/>
    </xf>
    <xf numFmtId="0" fontId="13" fillId="3" borderId="1" xfId="6" applyFont="1" applyFill="1" applyBorder="1" applyAlignment="1">
      <alignment horizontal="center" vertical="center" wrapText="1"/>
    </xf>
    <xf numFmtId="179" fontId="13" fillId="3" borderId="1" xfId="12" applyNumberFormat="1" applyFont="1" applyFill="1" applyBorder="1" applyAlignment="1">
      <alignment horizontal="center" vertical="center" wrapText="1"/>
    </xf>
    <xf numFmtId="41" fontId="13" fillId="3" borderId="1" xfId="7" applyFont="1" applyFill="1" applyBorder="1" applyAlignment="1">
      <alignment horizontal="center" vertical="center" wrapText="1"/>
    </xf>
    <xf numFmtId="9" fontId="13" fillId="3" borderId="1" xfId="8" applyFont="1" applyFill="1" applyBorder="1" applyAlignment="1">
      <alignment horizontal="center" vertical="center" wrapText="1"/>
    </xf>
    <xf numFmtId="177" fontId="13" fillId="3" borderId="1" xfId="8" applyNumberFormat="1" applyFont="1" applyFill="1" applyBorder="1" applyAlignment="1">
      <alignment horizontal="center" vertical="center" wrapText="1"/>
    </xf>
    <xf numFmtId="9" fontId="13" fillId="3" borderId="1" xfId="2" applyFont="1" applyFill="1" applyBorder="1" applyAlignment="1">
      <alignment horizontal="center" vertical="center" wrapText="1"/>
    </xf>
    <xf numFmtId="10" fontId="13" fillId="3" borderId="1" xfId="8" applyNumberFormat="1" applyFont="1" applyFill="1" applyBorder="1" applyAlignment="1">
      <alignment horizontal="center" vertical="center" wrapText="1"/>
    </xf>
    <xf numFmtId="41" fontId="7" fillId="3" borderId="1" xfId="0" applyNumberFormat="1" applyFont="1" applyFill="1" applyBorder="1" applyAlignment="1">
      <alignment horizontal="center" vertical="center" wrapText="1"/>
    </xf>
    <xf numFmtId="3" fontId="13" fillId="3" borderId="1" xfId="0" applyNumberFormat="1" applyFont="1" applyFill="1" applyBorder="1" applyAlignment="1">
      <alignment horizontal="center" vertical="center"/>
    </xf>
    <xf numFmtId="41" fontId="13" fillId="3" borderId="1" xfId="1" applyFont="1" applyFill="1" applyBorder="1" applyAlignment="1">
      <alignment horizontal="center" vertical="center"/>
    </xf>
    <xf numFmtId="9" fontId="13" fillId="3" borderId="1" xfId="2" applyFont="1" applyFill="1" applyBorder="1" applyAlignment="1">
      <alignment horizontal="center" vertical="center"/>
    </xf>
    <xf numFmtId="49" fontId="13" fillId="3" borderId="1" xfId="4" applyNumberFormat="1" applyFont="1" applyFill="1" applyBorder="1" applyAlignment="1">
      <alignment horizontal="center" vertical="center" wrapText="1"/>
    </xf>
    <xf numFmtId="49" fontId="13" fillId="3" borderId="1" xfId="4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177" fontId="13" fillId="3" borderId="1" xfId="0" applyNumberFormat="1" applyFont="1" applyFill="1" applyBorder="1" applyAlignment="1">
      <alignment horizontal="center" vertical="center" wrapText="1"/>
    </xf>
    <xf numFmtId="9" fontId="13" fillId="3" borderId="1" xfId="0" applyNumberFormat="1" applyFont="1" applyFill="1" applyBorder="1" applyAlignment="1">
      <alignment horizontal="center" vertical="center" wrapText="1"/>
    </xf>
    <xf numFmtId="0" fontId="13" fillId="3" borderId="1" xfId="10" applyFont="1" applyFill="1" applyBorder="1" applyAlignment="1">
      <alignment horizontal="center" vertical="center"/>
    </xf>
    <xf numFmtId="0" fontId="13" fillId="3" borderId="1" xfId="10" applyFont="1" applyFill="1" applyBorder="1" applyAlignment="1">
      <alignment horizontal="center" vertical="center" wrapText="1"/>
    </xf>
    <xf numFmtId="0" fontId="13" fillId="3" borderId="1" xfId="9" applyFont="1" applyFill="1" applyBorder="1" applyAlignment="1">
      <alignment horizontal="center" vertical="center" wrapText="1"/>
    </xf>
    <xf numFmtId="41" fontId="13" fillId="3" borderId="1" xfId="9" applyNumberFormat="1" applyFont="1" applyFill="1" applyBorder="1" applyAlignment="1">
      <alignment horizontal="center" vertical="center" wrapText="1"/>
    </xf>
    <xf numFmtId="9" fontId="13" fillId="3" borderId="1" xfId="9" applyNumberFormat="1" applyFont="1" applyFill="1" applyBorder="1" applyAlignment="1">
      <alignment horizontal="center" vertical="center" wrapText="1"/>
    </xf>
    <xf numFmtId="177" fontId="13" fillId="3" borderId="1" xfId="9" applyNumberFormat="1" applyFont="1" applyFill="1" applyBorder="1" applyAlignment="1">
      <alignment horizontal="center" vertical="center" wrapText="1"/>
    </xf>
    <xf numFmtId="176" fontId="13" fillId="3" borderId="1" xfId="9" applyNumberFormat="1" applyFont="1" applyFill="1" applyBorder="1" applyAlignment="1">
      <alignment horizontal="center" vertical="center"/>
    </xf>
    <xf numFmtId="9" fontId="13" fillId="3" borderId="1" xfId="9" applyNumberFormat="1" applyFont="1" applyFill="1" applyBorder="1" applyAlignment="1">
      <alignment horizontal="center" vertical="center"/>
    </xf>
    <xf numFmtId="3" fontId="13" fillId="3" borderId="1" xfId="9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41" fontId="13" fillId="3" borderId="1" xfId="1" applyFont="1" applyFill="1" applyBorder="1" applyAlignment="1">
      <alignment horizontal="center" vertical="center" wrapText="1"/>
    </xf>
    <xf numFmtId="9" fontId="13" fillId="3" borderId="1" xfId="11" applyNumberFormat="1" applyFont="1" applyFill="1" applyBorder="1" applyAlignment="1">
      <alignment horizontal="center" vertical="center" wrapText="1"/>
    </xf>
    <xf numFmtId="10" fontId="17" fillId="3" borderId="1" xfId="0" applyNumberFormat="1" applyFont="1" applyFill="1" applyBorder="1" applyAlignment="1">
      <alignment horizontal="center" vertical="center" wrapText="1"/>
    </xf>
    <xf numFmtId="177" fontId="13" fillId="3" borderId="1" xfId="2" applyNumberFormat="1" applyFont="1" applyFill="1" applyBorder="1" applyAlignment="1">
      <alignment horizontal="center" vertical="center" wrapText="1"/>
    </xf>
    <xf numFmtId="9" fontId="17" fillId="3" borderId="1" xfId="2" applyFont="1" applyFill="1" applyBorder="1" applyAlignment="1">
      <alignment horizontal="center" vertical="center" wrapText="1"/>
    </xf>
    <xf numFmtId="177" fontId="13" fillId="3" borderId="1" xfId="2" applyNumberFormat="1" applyFont="1" applyFill="1" applyBorder="1" applyAlignment="1">
      <alignment horizontal="center" vertical="center"/>
    </xf>
    <xf numFmtId="0" fontId="17" fillId="3" borderId="1" xfId="11" applyFont="1" applyFill="1" applyBorder="1" applyAlignment="1">
      <alignment horizontal="center" vertical="center"/>
    </xf>
    <xf numFmtId="0" fontId="17" fillId="3" borderId="1" xfId="11" applyFont="1" applyFill="1" applyBorder="1" applyAlignment="1">
      <alignment horizontal="center" vertical="center" wrapText="1"/>
    </xf>
    <xf numFmtId="9" fontId="13" fillId="3" borderId="1" xfId="1" applyNumberFormat="1" applyFont="1" applyFill="1" applyBorder="1" applyAlignment="1">
      <alignment horizontal="center" vertical="center" wrapText="1"/>
    </xf>
    <xf numFmtId="41" fontId="17" fillId="3" borderId="1" xfId="1" applyFont="1" applyFill="1" applyBorder="1" applyAlignment="1">
      <alignment horizontal="center" vertical="center"/>
    </xf>
    <xf numFmtId="9" fontId="17" fillId="3" borderId="1" xfId="0" applyNumberFormat="1" applyFont="1" applyFill="1" applyBorder="1" applyAlignment="1">
      <alignment horizontal="center" vertical="center"/>
    </xf>
    <xf numFmtId="9" fontId="17" fillId="3" borderId="1" xfId="2" applyFont="1" applyFill="1" applyBorder="1" applyAlignment="1">
      <alignment horizontal="center" vertical="center"/>
    </xf>
    <xf numFmtId="49" fontId="13" fillId="3" borderId="1" xfId="15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12" fontId="13" fillId="3" borderId="1" xfId="2" applyNumberFormat="1" applyFont="1" applyFill="1" applyBorder="1" applyAlignment="1">
      <alignment horizontal="center" vertical="center" wrapText="1"/>
    </xf>
    <xf numFmtId="9" fontId="13" fillId="3" borderId="1" xfId="13" applyFont="1" applyFill="1" applyBorder="1" applyAlignment="1">
      <alignment horizontal="center" vertical="center" wrapText="1"/>
    </xf>
    <xf numFmtId="177" fontId="13" fillId="3" borderId="1" xfId="13" applyNumberFormat="1" applyFont="1" applyFill="1" applyBorder="1" applyAlignment="1">
      <alignment horizontal="center" vertical="center" wrapText="1"/>
    </xf>
    <xf numFmtId="49" fontId="13" fillId="3" borderId="1" xfId="11" applyNumberFormat="1" applyFont="1" applyFill="1" applyBorder="1" applyAlignment="1">
      <alignment horizontal="center" vertical="center" wrapText="1"/>
    </xf>
    <xf numFmtId="9" fontId="17" fillId="3" borderId="1" xfId="2" applyNumberFormat="1" applyFont="1" applyFill="1" applyBorder="1" applyAlignment="1">
      <alignment horizontal="center" vertical="center"/>
    </xf>
    <xf numFmtId="9" fontId="13" fillId="3" borderId="1" xfId="0" applyNumberFormat="1" applyFont="1" applyFill="1" applyBorder="1" applyAlignment="1">
      <alignment horizontal="center" vertical="center"/>
    </xf>
    <xf numFmtId="9" fontId="13" fillId="3" borderId="7" xfId="0" applyNumberFormat="1" applyFont="1" applyFill="1" applyBorder="1" applyAlignment="1">
      <alignment horizontal="center" vertical="center"/>
    </xf>
    <xf numFmtId="9" fontId="13" fillId="3" borderId="7" xfId="8" applyFont="1" applyFill="1" applyBorder="1" applyAlignment="1">
      <alignment horizontal="center" vertical="center" wrapText="1"/>
    </xf>
    <xf numFmtId="9" fontId="13" fillId="3" borderId="7" xfId="0" applyNumberFormat="1" applyFont="1" applyFill="1" applyBorder="1" applyAlignment="1">
      <alignment horizontal="center" vertical="center" wrapText="1"/>
    </xf>
    <xf numFmtId="12" fontId="13" fillId="3" borderId="1" xfId="0" applyNumberFormat="1" applyFont="1" applyFill="1" applyBorder="1" applyAlignment="1">
      <alignment horizontal="center" vertical="center" wrapText="1"/>
    </xf>
    <xf numFmtId="0" fontId="13" fillId="3" borderId="1" xfId="11" applyFont="1" applyFill="1" applyBorder="1" applyAlignment="1">
      <alignment horizontal="center" vertical="center"/>
    </xf>
    <xf numFmtId="9" fontId="13" fillId="3" borderId="7" xfId="13" applyFont="1" applyFill="1" applyBorder="1" applyAlignment="1">
      <alignment horizontal="center" vertical="center" wrapText="1"/>
    </xf>
    <xf numFmtId="10" fontId="13" fillId="3" borderId="1" xfId="11" applyNumberFormat="1" applyFont="1" applyFill="1" applyBorder="1" applyAlignment="1">
      <alignment horizontal="center" vertical="center"/>
    </xf>
    <xf numFmtId="178" fontId="13" fillId="3" borderId="1" xfId="16" applyNumberFormat="1" applyFont="1" applyFill="1" applyBorder="1" applyAlignment="1">
      <alignment horizontal="center" vertical="center"/>
    </xf>
    <xf numFmtId="0" fontId="13" fillId="3" borderId="1" xfId="21" applyFont="1" applyFill="1" applyBorder="1" applyAlignment="1">
      <alignment horizontal="center" vertical="center"/>
    </xf>
    <xf numFmtId="0" fontId="13" fillId="3" borderId="1" xfId="21" applyFont="1" applyFill="1" applyBorder="1" applyAlignment="1">
      <alignment horizontal="center" vertical="center" wrapText="1"/>
    </xf>
    <xf numFmtId="9" fontId="13" fillId="3" borderId="6" xfId="0" applyNumberFormat="1" applyFont="1" applyFill="1" applyBorder="1" applyAlignment="1">
      <alignment horizontal="center" vertical="center"/>
    </xf>
    <xf numFmtId="0" fontId="13" fillId="3" borderId="1" xfId="16" applyFont="1" applyFill="1" applyBorder="1" applyAlignment="1">
      <alignment horizontal="center" vertical="center" wrapText="1"/>
    </xf>
    <xf numFmtId="41" fontId="13" fillId="3" borderId="1" xfId="7" applyFont="1" applyFill="1" applyBorder="1" applyAlignment="1">
      <alignment horizontal="center" vertical="center"/>
    </xf>
    <xf numFmtId="38" fontId="13" fillId="3" borderId="1" xfId="0" applyNumberFormat="1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38" fontId="13" fillId="3" borderId="1" xfId="11" applyNumberFormat="1" applyFont="1" applyFill="1" applyBorder="1" applyAlignment="1">
      <alignment horizontal="center" vertical="center"/>
    </xf>
    <xf numFmtId="177" fontId="13" fillId="3" borderId="4" xfId="0" applyNumberFormat="1" applyFont="1" applyFill="1" applyBorder="1" applyAlignment="1">
      <alignment horizontal="center" vertical="center"/>
    </xf>
    <xf numFmtId="176" fontId="13" fillId="3" borderId="4" xfId="0" applyNumberFormat="1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 wrapText="1" shrinkToFit="1"/>
    </xf>
    <xf numFmtId="9" fontId="13" fillId="3" borderId="7" xfId="2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 wrapText="1"/>
    </xf>
    <xf numFmtId="0" fontId="13" fillId="3" borderId="10" xfId="11" applyFont="1" applyFill="1" applyBorder="1" applyAlignment="1">
      <alignment horizontal="center" vertical="center" wrapText="1"/>
    </xf>
    <xf numFmtId="9" fontId="13" fillId="3" borderId="7" xfId="11" applyNumberFormat="1" applyFont="1" applyFill="1" applyBorder="1" applyAlignment="1">
      <alignment horizontal="center" vertical="center"/>
    </xf>
    <xf numFmtId="10" fontId="13" fillId="3" borderId="1" xfId="0" applyNumberFormat="1" applyFont="1" applyFill="1" applyBorder="1" applyAlignment="1">
      <alignment horizontal="center" vertical="center"/>
    </xf>
    <xf numFmtId="9" fontId="13" fillId="3" borderId="7" xfId="2" applyFont="1" applyFill="1" applyBorder="1" applyAlignment="1">
      <alignment horizontal="center" vertical="center" wrapText="1"/>
    </xf>
    <xf numFmtId="3" fontId="13" fillId="3" borderId="1" xfId="0" applyNumberFormat="1" applyFont="1" applyFill="1" applyBorder="1" applyAlignment="1">
      <alignment horizontal="center" vertical="center" wrapText="1"/>
    </xf>
    <xf numFmtId="0" fontId="13" fillId="3" borderId="2" xfId="11" applyFont="1" applyFill="1" applyBorder="1" applyAlignment="1">
      <alignment horizontal="center" vertical="center" wrapText="1"/>
    </xf>
    <xf numFmtId="0" fontId="13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/>
    </xf>
    <xf numFmtId="178" fontId="17" fillId="3" borderId="1" xfId="1" applyNumberFormat="1" applyFont="1" applyFill="1" applyBorder="1" applyAlignment="1">
      <alignment horizontal="center" vertical="center" wrapText="1"/>
    </xf>
    <xf numFmtId="9" fontId="17" fillId="3" borderId="1" xfId="2" applyNumberFormat="1" applyFont="1" applyFill="1" applyBorder="1" applyAlignment="1">
      <alignment horizontal="center" vertical="center" wrapText="1"/>
    </xf>
    <xf numFmtId="177" fontId="17" fillId="3" borderId="1" xfId="2" applyNumberFormat="1" applyFont="1" applyFill="1" applyBorder="1" applyAlignment="1">
      <alignment horizontal="center" vertical="center" wrapText="1"/>
    </xf>
    <xf numFmtId="9" fontId="17" fillId="3" borderId="1" xfId="0" applyNumberFormat="1" applyFont="1" applyFill="1" applyBorder="1" applyAlignment="1">
      <alignment horizontal="center" vertical="center" wrapText="1"/>
    </xf>
    <xf numFmtId="49" fontId="17" fillId="3" borderId="1" xfId="0" applyNumberFormat="1" applyFont="1" applyFill="1" applyBorder="1" applyAlignment="1">
      <alignment horizontal="center" vertical="center" wrapText="1"/>
    </xf>
    <xf numFmtId="177" fontId="17" fillId="3" borderId="1" xfId="0" applyNumberFormat="1" applyFont="1" applyFill="1" applyBorder="1" applyAlignment="1">
      <alignment horizontal="center" vertical="center" wrapText="1"/>
    </xf>
    <xf numFmtId="178" fontId="17" fillId="3" borderId="1" xfId="0" applyNumberFormat="1" applyFont="1" applyFill="1" applyBorder="1" applyAlignment="1">
      <alignment horizontal="center" vertical="center" wrapText="1"/>
    </xf>
    <xf numFmtId="3" fontId="17" fillId="3" borderId="1" xfId="0" applyNumberFormat="1" applyFont="1" applyFill="1" applyBorder="1" applyAlignment="1">
      <alignment horizontal="center" vertical="center" wrapText="1"/>
    </xf>
    <xf numFmtId="0" fontId="13" fillId="3" borderId="1" xfId="11" applyFont="1" applyFill="1" applyBorder="1" applyAlignment="1">
      <alignment horizontal="center" vertical="center" wrapText="1"/>
    </xf>
    <xf numFmtId="178" fontId="13" fillId="3" borderId="1" xfId="11" applyNumberFormat="1" applyFont="1" applyFill="1" applyBorder="1" applyAlignment="1">
      <alignment horizontal="center" vertical="center"/>
    </xf>
    <xf numFmtId="0" fontId="13" fillId="3" borderId="1" xfId="25" applyFont="1" applyFill="1" applyBorder="1" applyAlignment="1">
      <alignment horizontal="center" vertical="center"/>
    </xf>
    <xf numFmtId="0" fontId="13" fillId="3" borderId="1" xfId="25" applyFont="1" applyFill="1" applyBorder="1" applyAlignment="1">
      <alignment horizontal="center" vertical="center" wrapText="1"/>
    </xf>
    <xf numFmtId="176" fontId="13" fillId="3" borderId="1" xfId="11" applyNumberFormat="1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shrinkToFit="1"/>
    </xf>
    <xf numFmtId="0" fontId="17" fillId="3" borderId="10" xfId="0" applyFont="1" applyFill="1" applyBorder="1" applyAlignment="1">
      <alignment horizontal="center" vertical="center"/>
    </xf>
    <xf numFmtId="176" fontId="17" fillId="3" borderId="1" xfId="0" applyNumberFormat="1" applyFont="1" applyFill="1" applyBorder="1" applyAlignment="1">
      <alignment horizontal="center" vertical="center"/>
    </xf>
    <xf numFmtId="9" fontId="17" fillId="3" borderId="7" xfId="0" applyNumberFormat="1" applyFont="1" applyFill="1" applyBorder="1" applyAlignment="1">
      <alignment horizontal="center" vertical="center"/>
    </xf>
    <xf numFmtId="177" fontId="17" fillId="3" borderId="1" xfId="0" applyNumberFormat="1" applyFont="1" applyFill="1" applyBorder="1" applyAlignment="1">
      <alignment horizontal="center" vertical="center"/>
    </xf>
    <xf numFmtId="3" fontId="17" fillId="3" borderId="1" xfId="0" applyNumberFormat="1" applyFont="1" applyFill="1" applyBorder="1" applyAlignment="1">
      <alignment horizontal="center" vertical="center"/>
    </xf>
    <xf numFmtId="10" fontId="17" fillId="3" borderId="1" xfId="0" applyNumberFormat="1" applyFont="1" applyFill="1" applyBorder="1" applyAlignment="1">
      <alignment horizontal="center" vertical="center"/>
    </xf>
    <xf numFmtId="0" fontId="13" fillId="3" borderId="1" xfId="11" applyFont="1" applyFill="1" applyBorder="1" applyAlignment="1" applyProtection="1">
      <alignment horizontal="center" vertical="center"/>
      <protection locked="0"/>
    </xf>
    <xf numFmtId="0" fontId="13" fillId="3" borderId="1" xfId="11" applyFont="1" applyFill="1" applyBorder="1" applyAlignment="1" applyProtection="1">
      <alignment horizontal="center" vertical="center" wrapText="1"/>
      <protection locked="0"/>
    </xf>
    <xf numFmtId="0" fontId="13" fillId="3" borderId="10" xfId="11" applyFont="1" applyFill="1" applyBorder="1" applyAlignment="1" applyProtection="1">
      <alignment horizontal="center" vertical="center"/>
      <protection locked="0"/>
    </xf>
    <xf numFmtId="0" fontId="13" fillId="3" borderId="10" xfId="0" applyFont="1" applyFill="1" applyBorder="1" applyAlignment="1">
      <alignment horizontal="center" vertical="center"/>
    </xf>
    <xf numFmtId="0" fontId="13" fillId="3" borderId="10" xfId="11" applyFont="1" applyFill="1" applyBorder="1" applyAlignment="1">
      <alignment horizontal="center" vertical="center"/>
    </xf>
    <xf numFmtId="9" fontId="13" fillId="3" borderId="1" xfId="2" applyNumberFormat="1" applyFont="1" applyFill="1" applyBorder="1" applyAlignment="1">
      <alignment horizontal="center" vertical="center" wrapText="1"/>
    </xf>
    <xf numFmtId="0" fontId="17" fillId="3" borderId="10" xfId="11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9" fontId="17" fillId="3" borderId="12" xfId="0" applyNumberFormat="1" applyFont="1" applyFill="1" applyBorder="1" applyAlignment="1">
      <alignment horizontal="center" vertical="center"/>
    </xf>
    <xf numFmtId="177" fontId="17" fillId="3" borderId="5" xfId="0" applyNumberFormat="1" applyFont="1" applyFill="1" applyBorder="1" applyAlignment="1">
      <alignment horizontal="center" vertical="center"/>
    </xf>
    <xf numFmtId="3" fontId="17" fillId="3" borderId="5" xfId="0" applyNumberFormat="1" applyFont="1" applyFill="1" applyBorder="1" applyAlignment="1">
      <alignment horizontal="center" vertical="center"/>
    </xf>
    <xf numFmtId="9" fontId="17" fillId="3" borderId="5" xfId="0" applyNumberFormat="1" applyFont="1" applyFill="1" applyBorder="1" applyAlignment="1">
      <alignment horizontal="center" vertical="center"/>
    </xf>
    <xf numFmtId="10" fontId="17" fillId="3" borderId="5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shrinkToFit="1"/>
    </xf>
    <xf numFmtId="9" fontId="13" fillId="3" borderId="1" xfId="8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 shrinkToFit="1"/>
    </xf>
    <xf numFmtId="0" fontId="13" fillId="3" borderId="9" xfId="0" applyFont="1" applyFill="1" applyBorder="1" applyAlignment="1">
      <alignment horizontal="center" vertical="center" wrapText="1"/>
    </xf>
    <xf numFmtId="176" fontId="13" fillId="3" borderId="4" xfId="11" applyNumberFormat="1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13" xfId="2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shrinkToFit="1"/>
    </xf>
    <xf numFmtId="176" fontId="17" fillId="3" borderId="1" xfId="11" applyNumberFormat="1" applyFont="1" applyFill="1" applyBorder="1" applyAlignment="1">
      <alignment horizontal="center" vertical="center"/>
    </xf>
    <xf numFmtId="49" fontId="13" fillId="6" borderId="14" xfId="23" applyNumberFormat="1" applyFont="1" applyFill="1" applyBorder="1" applyAlignment="1">
      <alignment horizontal="center" vertical="center" wrapText="1"/>
    </xf>
    <xf numFmtId="41" fontId="13" fillId="3" borderId="4" xfId="1" applyFont="1" applyFill="1" applyBorder="1" applyAlignment="1">
      <alignment horizontal="center" vertical="center"/>
    </xf>
    <xf numFmtId="9" fontId="13" fillId="3" borderId="4" xfId="2" applyFont="1" applyFill="1" applyBorder="1" applyAlignment="1">
      <alignment horizontal="center" vertical="center"/>
    </xf>
    <xf numFmtId="9" fontId="13" fillId="3" borderId="4" xfId="2" applyNumberFormat="1" applyFont="1" applyFill="1" applyBorder="1" applyAlignment="1">
      <alignment horizontal="center" vertical="center"/>
    </xf>
    <xf numFmtId="17" fontId="13" fillId="3" borderId="1" xfId="0" applyNumberFormat="1" applyFont="1" applyFill="1" applyBorder="1" applyAlignment="1">
      <alignment horizontal="center" vertical="center"/>
    </xf>
    <xf numFmtId="176" fontId="7" fillId="3" borderId="1" xfId="11" applyNumberFormat="1" applyFont="1" applyFill="1" applyBorder="1" applyAlignment="1">
      <alignment horizontal="center" vertical="center"/>
    </xf>
    <xf numFmtId="3" fontId="21" fillId="0" borderId="1" xfId="0" applyNumberFormat="1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3" fontId="21" fillId="0" borderId="5" xfId="0" applyNumberFormat="1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3" fontId="7" fillId="0" borderId="8" xfId="0" applyNumberFormat="1" applyFont="1" applyFill="1" applyBorder="1" applyAlignment="1">
      <alignment horizontal="center" vertical="center"/>
    </xf>
    <xf numFmtId="3" fontId="7" fillId="0" borderId="4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3" fontId="9" fillId="0" borderId="4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13" fillId="3" borderId="1" xfId="20" applyFont="1" applyFill="1" applyBorder="1" applyAlignment="1">
      <alignment horizontal="center" vertical="center" wrapText="1"/>
    </xf>
    <xf numFmtId="49" fontId="13" fillId="3" borderId="1" xfId="4" applyNumberFormat="1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176" fontId="7" fillId="3" borderId="2" xfId="11" applyNumberFormat="1" applyFont="1" applyFill="1" applyBorder="1" applyAlignment="1">
      <alignment horizontal="center" vertical="center"/>
    </xf>
    <xf numFmtId="176" fontId="7" fillId="3" borderId="4" xfId="11" applyNumberFormat="1" applyFont="1" applyFill="1" applyBorder="1" applyAlignment="1">
      <alignment horizontal="center" vertical="center"/>
    </xf>
    <xf numFmtId="0" fontId="13" fillId="3" borderId="1" xfId="0" applyNumberFormat="1" applyFont="1" applyFill="1" applyBorder="1" applyAlignment="1">
      <alignment horizontal="center" vertical="center"/>
    </xf>
    <xf numFmtId="0" fontId="13" fillId="3" borderId="1" xfId="0" applyNumberFormat="1" applyFont="1" applyFill="1" applyBorder="1" applyAlignment="1">
      <alignment horizontal="center" vertical="center" wrapText="1"/>
    </xf>
    <xf numFmtId="3" fontId="9" fillId="0" borderId="3" xfId="0" applyNumberFormat="1" applyFont="1" applyFill="1" applyBorder="1" applyAlignment="1">
      <alignment horizontal="center" vertical="center"/>
    </xf>
    <xf numFmtId="0" fontId="13" fillId="3" borderId="2" xfId="0" applyNumberFormat="1" applyFont="1" applyFill="1" applyBorder="1" applyAlignment="1">
      <alignment horizontal="center" vertical="center"/>
    </xf>
    <xf numFmtId="0" fontId="13" fillId="3" borderId="4" xfId="0" applyNumberFormat="1" applyFont="1" applyFill="1" applyBorder="1" applyAlignment="1">
      <alignment horizontal="center" vertical="center"/>
    </xf>
    <xf numFmtId="0" fontId="13" fillId="3" borderId="2" xfId="0" applyNumberFormat="1" applyFont="1" applyFill="1" applyBorder="1" applyAlignment="1">
      <alignment horizontal="center" vertical="center" wrapText="1"/>
    </xf>
    <xf numFmtId="0" fontId="13" fillId="3" borderId="4" xfId="0" applyNumberFormat="1" applyFont="1" applyFill="1" applyBorder="1" applyAlignment="1">
      <alignment horizontal="center" vertical="center" wrapText="1"/>
    </xf>
    <xf numFmtId="0" fontId="13" fillId="3" borderId="2" xfId="11" applyFont="1" applyFill="1" applyBorder="1" applyAlignment="1">
      <alignment horizontal="center" vertical="center" wrapText="1"/>
    </xf>
    <xf numFmtId="0" fontId="13" fillId="3" borderId="4" xfId="11" applyFont="1" applyFill="1" applyBorder="1" applyAlignment="1">
      <alignment horizontal="center" vertical="center" wrapText="1"/>
    </xf>
    <xf numFmtId="176" fontId="7" fillId="0" borderId="2" xfId="11" applyNumberFormat="1" applyFont="1" applyFill="1" applyBorder="1" applyAlignment="1">
      <alignment horizontal="center" vertical="center"/>
    </xf>
    <xf numFmtId="176" fontId="7" fillId="0" borderId="4" xfId="1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6" fontId="7" fillId="0" borderId="3" xfId="11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13" fillId="3" borderId="2" xfId="25" applyFont="1" applyFill="1" applyBorder="1" applyAlignment="1">
      <alignment horizontal="center" vertical="center" wrapText="1"/>
    </xf>
    <xf numFmtId="0" fontId="13" fillId="3" borderId="4" xfId="25" applyFont="1" applyFill="1" applyBorder="1" applyAlignment="1">
      <alignment horizontal="center" vertical="center" wrapText="1"/>
    </xf>
    <xf numFmtId="0" fontId="13" fillId="3" borderId="1" xfId="11" applyFont="1" applyFill="1" applyBorder="1" applyAlignment="1">
      <alignment horizontal="center" vertical="center" wrapText="1"/>
    </xf>
    <xf numFmtId="176" fontId="7" fillId="0" borderId="1" xfId="11" applyNumberFormat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 wrapText="1"/>
    </xf>
    <xf numFmtId="49" fontId="13" fillId="3" borderId="1" xfId="24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41" fontId="7" fillId="3" borderId="2" xfId="1" applyFont="1" applyFill="1" applyBorder="1" applyAlignment="1">
      <alignment horizontal="center" vertical="center"/>
    </xf>
    <xf numFmtId="41" fontId="7" fillId="3" borderId="4" xfId="1" applyFont="1" applyFill="1" applyBorder="1" applyAlignment="1">
      <alignment horizontal="center" vertical="center"/>
    </xf>
    <xf numFmtId="41" fontId="21" fillId="0" borderId="2" xfId="1" applyFont="1" applyFill="1" applyBorder="1" applyAlignment="1">
      <alignment horizontal="center" vertical="center"/>
    </xf>
    <xf numFmtId="41" fontId="21" fillId="0" borderId="4" xfId="1" applyFont="1" applyFill="1" applyBorder="1" applyAlignment="1">
      <alignment horizontal="center" vertical="center"/>
    </xf>
    <xf numFmtId="9" fontId="13" fillId="3" borderId="1" xfId="0" applyNumberFormat="1" applyFont="1" applyFill="1" applyBorder="1" applyAlignment="1">
      <alignment horizontal="center" vertical="center" wrapText="1"/>
    </xf>
    <xf numFmtId="176" fontId="13" fillId="3" borderId="1" xfId="0" applyNumberFormat="1" applyFont="1" applyFill="1" applyBorder="1" applyAlignment="1">
      <alignment horizontal="center" vertical="center" wrapText="1"/>
    </xf>
    <xf numFmtId="9" fontId="13" fillId="3" borderId="7" xfId="0" applyNumberFormat="1" applyFont="1" applyFill="1" applyBorder="1" applyAlignment="1">
      <alignment horizontal="center" vertical="center" wrapText="1"/>
    </xf>
    <xf numFmtId="177" fontId="13" fillId="3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/>
    </xf>
    <xf numFmtId="178" fontId="7" fillId="0" borderId="2" xfId="0" applyNumberFormat="1" applyFont="1" applyFill="1" applyBorder="1" applyAlignment="1">
      <alignment horizontal="center" vertical="center"/>
    </xf>
    <xf numFmtId="178" fontId="7" fillId="0" borderId="4" xfId="0" applyNumberFormat="1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center" vertical="center"/>
    </xf>
    <xf numFmtId="178" fontId="7" fillId="0" borderId="3" xfId="0" applyNumberFormat="1" applyFont="1" applyFill="1" applyBorder="1" applyAlignment="1">
      <alignment horizontal="center" vertical="center"/>
    </xf>
    <xf numFmtId="41" fontId="7" fillId="0" borderId="1" xfId="11" applyNumberFormat="1" applyFont="1" applyFill="1" applyBorder="1" applyAlignment="1">
      <alignment horizontal="center" vertical="center" wrapText="1"/>
    </xf>
    <xf numFmtId="9" fontId="13" fillId="3" borderId="1" xfId="0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13" fillId="3" borderId="1" xfId="10" applyFont="1" applyFill="1" applyBorder="1" applyAlignment="1">
      <alignment horizontal="center" vertical="center"/>
    </xf>
    <xf numFmtId="0" fontId="17" fillId="3" borderId="1" xfId="11" applyFont="1" applyFill="1" applyBorder="1" applyAlignment="1">
      <alignment horizontal="center" vertical="center" wrapText="1"/>
    </xf>
    <xf numFmtId="41" fontId="21" fillId="0" borderId="1" xfId="1" applyFont="1" applyFill="1" applyBorder="1" applyAlignment="1">
      <alignment horizontal="center" vertical="center"/>
    </xf>
    <xf numFmtId="0" fontId="13" fillId="3" borderId="1" xfId="9" applyFont="1" applyFill="1" applyBorder="1" applyAlignment="1">
      <alignment horizontal="center" vertical="center"/>
    </xf>
    <xf numFmtId="0" fontId="13" fillId="3" borderId="1" xfId="9" applyFont="1" applyFill="1" applyBorder="1" applyAlignment="1">
      <alignment horizontal="center" vertical="center" wrapText="1"/>
    </xf>
    <xf numFmtId="3" fontId="7" fillId="0" borderId="1" xfId="9" applyNumberFormat="1" applyFont="1" applyFill="1" applyBorder="1" applyAlignment="1">
      <alignment horizontal="center" vertical="center" wrapText="1"/>
    </xf>
    <xf numFmtId="0" fontId="7" fillId="0" borderId="1" xfId="9" applyFont="1" applyFill="1" applyBorder="1" applyAlignment="1">
      <alignment horizontal="center" vertical="center" wrapText="1"/>
    </xf>
    <xf numFmtId="0" fontId="13" fillId="3" borderId="1" xfId="10" applyFont="1" applyFill="1" applyBorder="1" applyAlignment="1">
      <alignment horizontal="center" vertical="center" wrapText="1"/>
    </xf>
    <xf numFmtId="41" fontId="7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0" fontId="13" fillId="3" borderId="1" xfId="6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</cellXfs>
  <cellStyles count="27">
    <cellStyle name="20% - 강조색1 2" xfId="9"/>
    <cellStyle name="20% - 강조색1 2 6" xfId="24"/>
    <cellStyle name="백분율" xfId="2" builtinId="5"/>
    <cellStyle name="백분율 15" xfId="8"/>
    <cellStyle name="백분율 15 9" xfId="19"/>
    <cellStyle name="백분율 18" xfId="13"/>
    <cellStyle name="백분율 2" xfId="5"/>
    <cellStyle name="쉼표 [0]" xfId="1" builtinId="6"/>
    <cellStyle name="쉼표 [0] 10 2 2" xfId="17"/>
    <cellStyle name="쉼표 [0] 10 5" xfId="7"/>
    <cellStyle name="표준" xfId="0" builtinId="0"/>
    <cellStyle name="표준 14 10" xfId="11"/>
    <cellStyle name="표준 14 2" xfId="14"/>
    <cellStyle name="표준 50 13 11" xfId="25"/>
    <cellStyle name="표준 50 13 2 3 4 2 2 2" xfId="6"/>
    <cellStyle name="표준 50 13 2 3 4 2 3" xfId="10"/>
    <cellStyle name="표준 51 2 2" xfId="18"/>
    <cellStyle name="표준 67" xfId="12"/>
    <cellStyle name="표준 79" xfId="3"/>
    <cellStyle name="표준 81" xfId="4"/>
    <cellStyle name="표준 81 3" xfId="15"/>
    <cellStyle name="표준 87" xfId="23"/>
    <cellStyle name="표준 91" xfId="16"/>
    <cellStyle name="표준 92" xfId="20"/>
    <cellStyle name="표준 95" xfId="21"/>
    <cellStyle name="표준 97" xfId="26"/>
    <cellStyle name="하이퍼링크 2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3"/>
  <sheetViews>
    <sheetView tabSelected="1" zoomScale="71" zoomScaleNormal="71" zoomScaleSheetLayoutView="64" workbookViewId="0">
      <pane xSplit="2" ySplit="2" topLeftCell="C3" activePane="bottomRight" state="frozen"/>
      <selection pane="topRight" activeCell="G1" sqref="G1"/>
      <selection pane="bottomLeft" activeCell="A3" sqref="A3"/>
      <selection pane="bottomRight" sqref="A1:B1"/>
    </sheetView>
  </sheetViews>
  <sheetFormatPr defaultColWidth="9" defaultRowHeight="80.099999999999994" customHeight="1" x14ac:dyDescent="0.3"/>
  <cols>
    <col min="1" max="1" width="12.375" style="34" customWidth="1"/>
    <col min="2" max="2" width="17.125" style="33" customWidth="1"/>
    <col min="3" max="3" width="18.875" style="15" customWidth="1"/>
    <col min="4" max="4" width="81" style="16" bestFit="1" customWidth="1"/>
    <col min="5" max="5" width="11.25" style="15" customWidth="1"/>
    <col min="6" max="6" width="18.125" style="34" customWidth="1"/>
    <col min="7" max="7" width="14.375" style="34" customWidth="1"/>
    <col min="8" max="8" width="15" style="34" customWidth="1"/>
    <col min="9" max="9" width="15.5" style="33" customWidth="1"/>
    <col min="10" max="10" width="11.5" style="34" customWidth="1"/>
    <col min="11" max="11" width="16.625" style="34" customWidth="1"/>
    <col min="12" max="12" width="13.625" style="34" customWidth="1"/>
    <col min="13" max="13" width="14.25" style="35" customWidth="1"/>
    <col min="14" max="14" width="11.25" style="36" customWidth="1"/>
    <col min="15" max="15" width="11.25" style="37" customWidth="1"/>
    <col min="16" max="16" width="13.125" style="34" customWidth="1"/>
    <col min="17" max="17" width="14.375" style="35" customWidth="1"/>
    <col min="18" max="18" width="10.75" style="37" customWidth="1"/>
    <col min="19" max="19" width="11.5" style="36" customWidth="1"/>
    <col min="20" max="20" width="14.5" style="35" customWidth="1"/>
    <col min="21" max="21" width="20.125" style="38" customWidth="1"/>
    <col min="22" max="16384" width="9" style="40"/>
  </cols>
  <sheetData>
    <row r="1" spans="1:21" s="1" customFormat="1" ht="27" customHeight="1" x14ac:dyDescent="0.3">
      <c r="A1" s="280" t="s">
        <v>0</v>
      </c>
      <c r="B1" s="280"/>
      <c r="C1" s="280" t="s">
        <v>1</v>
      </c>
      <c r="D1" s="280"/>
      <c r="E1" s="280" t="s">
        <v>2</v>
      </c>
      <c r="F1" s="280"/>
      <c r="G1" s="280"/>
      <c r="H1" s="280"/>
      <c r="I1" s="280"/>
      <c r="J1" s="280"/>
      <c r="K1" s="280"/>
      <c r="L1" s="281" t="s">
        <v>3</v>
      </c>
      <c r="M1" s="281"/>
      <c r="N1" s="281"/>
      <c r="O1" s="281"/>
      <c r="P1" s="281"/>
      <c r="Q1" s="281"/>
      <c r="R1" s="281"/>
      <c r="S1" s="281"/>
      <c r="T1" s="281"/>
      <c r="U1" s="281"/>
    </row>
    <row r="2" spans="1:21" s="1" customFormat="1" ht="40.5" x14ac:dyDescent="0.3">
      <c r="A2" s="2" t="s">
        <v>4</v>
      </c>
      <c r="B2" s="3" t="s">
        <v>5</v>
      </c>
      <c r="C2" s="4" t="s">
        <v>6</v>
      </c>
      <c r="D2" s="3" t="s">
        <v>7</v>
      </c>
      <c r="E2" s="3" t="s">
        <v>8</v>
      </c>
      <c r="F2" s="4" t="s">
        <v>9</v>
      </c>
      <c r="G2" s="4" t="s">
        <v>10</v>
      </c>
      <c r="H2" s="4" t="s">
        <v>11</v>
      </c>
      <c r="I2" s="3" t="s">
        <v>12</v>
      </c>
      <c r="J2" s="4" t="s">
        <v>13</v>
      </c>
      <c r="K2" s="4" t="s">
        <v>14</v>
      </c>
      <c r="L2" s="5" t="s">
        <v>15</v>
      </c>
      <c r="M2" s="6" t="s">
        <v>16</v>
      </c>
      <c r="N2" s="7" t="s">
        <v>17</v>
      </c>
      <c r="O2" s="8" t="s">
        <v>18</v>
      </c>
      <c r="P2" s="3" t="s">
        <v>19</v>
      </c>
      <c r="Q2" s="6" t="s">
        <v>20</v>
      </c>
      <c r="R2" s="8" t="s">
        <v>21</v>
      </c>
      <c r="S2" s="7" t="s">
        <v>22</v>
      </c>
      <c r="T2" s="6" t="s">
        <v>20</v>
      </c>
      <c r="U2" s="9" t="s">
        <v>1150</v>
      </c>
    </row>
    <row r="3" spans="1:21" s="11" customFormat="1" ht="61.5" customHeight="1" x14ac:dyDescent="0.3">
      <c r="A3" s="34" t="s">
        <v>23</v>
      </c>
      <c r="B3" s="33" t="s">
        <v>29</v>
      </c>
      <c r="C3" s="34" t="s">
        <v>1161</v>
      </c>
      <c r="D3" s="33" t="s">
        <v>30</v>
      </c>
      <c r="E3" s="34">
        <v>2008</v>
      </c>
      <c r="F3" s="34" t="s">
        <v>24</v>
      </c>
      <c r="G3" s="34" t="s">
        <v>25</v>
      </c>
      <c r="H3" s="33" t="s">
        <v>26</v>
      </c>
      <c r="I3" s="33" t="s">
        <v>31</v>
      </c>
      <c r="J3" s="34">
        <v>6</v>
      </c>
      <c r="K3" s="34" t="s">
        <v>28</v>
      </c>
      <c r="L3" s="75">
        <v>1570000</v>
      </c>
      <c r="M3" s="87">
        <v>190000</v>
      </c>
      <c r="N3" s="88">
        <v>0.85</v>
      </c>
      <c r="O3" s="37">
        <v>0.35</v>
      </c>
      <c r="P3" s="34">
        <v>6</v>
      </c>
      <c r="Q3" s="86">
        <f t="shared" ref="Q3:Q22" si="0">FLOOR(M3*N3*O3*P3,100)</f>
        <v>339100</v>
      </c>
      <c r="R3" s="36">
        <v>1</v>
      </c>
      <c r="S3" s="88">
        <v>1</v>
      </c>
      <c r="T3" s="86">
        <f t="shared" ref="T3:T22" si="1">ROUNDDOWN(Q3*R3*S3,-3)</f>
        <v>339000</v>
      </c>
      <c r="U3" s="12">
        <f>T3</f>
        <v>339000</v>
      </c>
    </row>
    <row r="4" spans="1:21" s="11" customFormat="1" ht="61.5" customHeight="1" x14ac:dyDescent="0.3">
      <c r="A4" s="34" t="s">
        <v>23</v>
      </c>
      <c r="B4" s="33" t="s">
        <v>38</v>
      </c>
      <c r="C4" s="89" t="s">
        <v>1151</v>
      </c>
      <c r="D4" s="90" t="s">
        <v>1603</v>
      </c>
      <c r="E4" s="34">
        <v>2013</v>
      </c>
      <c r="F4" s="34" t="s">
        <v>39</v>
      </c>
      <c r="G4" s="34" t="s">
        <v>40</v>
      </c>
      <c r="H4" s="34" t="s">
        <v>41</v>
      </c>
      <c r="I4" s="33" t="s">
        <v>42</v>
      </c>
      <c r="J4" s="34">
        <v>11.97</v>
      </c>
      <c r="K4" s="34" t="s">
        <v>43</v>
      </c>
      <c r="L4" s="75">
        <v>1220000</v>
      </c>
      <c r="M4" s="35">
        <v>643000</v>
      </c>
      <c r="N4" s="36">
        <v>1</v>
      </c>
      <c r="O4" s="37">
        <v>0.03</v>
      </c>
      <c r="P4" s="34">
        <v>11.97</v>
      </c>
      <c r="Q4" s="86">
        <f t="shared" si="0"/>
        <v>230900</v>
      </c>
      <c r="R4" s="36">
        <v>0.5</v>
      </c>
      <c r="S4" s="36">
        <v>1</v>
      </c>
      <c r="T4" s="86">
        <f t="shared" si="1"/>
        <v>115000</v>
      </c>
      <c r="U4" s="13">
        <f>T4</f>
        <v>115000</v>
      </c>
    </row>
    <row r="5" spans="1:21" s="11" customFormat="1" ht="61.5" customHeight="1" x14ac:dyDescent="0.3">
      <c r="A5" s="34" t="s">
        <v>23</v>
      </c>
      <c r="B5" s="33" t="s">
        <v>45</v>
      </c>
      <c r="C5" s="34" t="s">
        <v>1152</v>
      </c>
      <c r="D5" s="33" t="s">
        <v>1604</v>
      </c>
      <c r="E5" s="34">
        <v>2008</v>
      </c>
      <c r="F5" s="34" t="s">
        <v>32</v>
      </c>
      <c r="G5" s="34" t="s">
        <v>33</v>
      </c>
      <c r="H5" s="34" t="s">
        <v>37</v>
      </c>
      <c r="I5" s="33" t="s">
        <v>44</v>
      </c>
      <c r="J5" s="34">
        <v>9</v>
      </c>
      <c r="K5" s="34" t="s">
        <v>28</v>
      </c>
      <c r="L5" s="75">
        <v>1315000</v>
      </c>
      <c r="M5" s="87">
        <v>228000</v>
      </c>
      <c r="N5" s="88">
        <v>0.85</v>
      </c>
      <c r="O5" s="37">
        <v>0.35</v>
      </c>
      <c r="P5" s="34">
        <v>9</v>
      </c>
      <c r="Q5" s="86">
        <f t="shared" si="0"/>
        <v>610400</v>
      </c>
      <c r="R5" s="36">
        <v>1</v>
      </c>
      <c r="S5" s="88">
        <v>1</v>
      </c>
      <c r="T5" s="86">
        <f t="shared" si="1"/>
        <v>610000</v>
      </c>
      <c r="U5" s="12">
        <f>T5</f>
        <v>610000</v>
      </c>
    </row>
    <row r="6" spans="1:21" s="11" customFormat="1" ht="61.5" customHeight="1" x14ac:dyDescent="0.3">
      <c r="A6" s="34" t="s">
        <v>23</v>
      </c>
      <c r="B6" s="33" t="s">
        <v>50</v>
      </c>
      <c r="C6" s="33" t="s">
        <v>1153</v>
      </c>
      <c r="D6" s="33" t="s">
        <v>51</v>
      </c>
      <c r="E6" s="34">
        <v>2008</v>
      </c>
      <c r="F6" s="34" t="s">
        <v>32</v>
      </c>
      <c r="G6" s="34" t="s">
        <v>33</v>
      </c>
      <c r="H6" s="34" t="s">
        <v>37</v>
      </c>
      <c r="I6" s="33" t="s">
        <v>44</v>
      </c>
      <c r="J6" s="34">
        <v>10</v>
      </c>
      <c r="K6" s="34" t="s">
        <v>28</v>
      </c>
      <c r="L6" s="75">
        <v>1650000</v>
      </c>
      <c r="M6" s="87">
        <v>234000</v>
      </c>
      <c r="N6" s="88">
        <v>0.85</v>
      </c>
      <c r="O6" s="37">
        <v>0.35</v>
      </c>
      <c r="P6" s="34">
        <v>10</v>
      </c>
      <c r="Q6" s="86">
        <f t="shared" si="0"/>
        <v>696100</v>
      </c>
      <c r="R6" s="36">
        <v>1</v>
      </c>
      <c r="S6" s="88">
        <v>0.56000000000000005</v>
      </c>
      <c r="T6" s="86">
        <f t="shared" si="1"/>
        <v>389000</v>
      </c>
      <c r="U6" s="12">
        <f t="shared" ref="U6:U7" si="2">T6</f>
        <v>389000</v>
      </c>
    </row>
    <row r="7" spans="1:21" s="11" customFormat="1" ht="61.5" customHeight="1" x14ac:dyDescent="0.3">
      <c r="A7" s="34" t="s">
        <v>52</v>
      </c>
      <c r="B7" s="33" t="s">
        <v>50</v>
      </c>
      <c r="C7" s="33" t="s">
        <v>1162</v>
      </c>
      <c r="D7" s="33" t="s">
        <v>1605</v>
      </c>
      <c r="E7" s="34">
        <v>2008</v>
      </c>
      <c r="F7" s="34" t="s">
        <v>32</v>
      </c>
      <c r="G7" s="34" t="s">
        <v>33</v>
      </c>
      <c r="H7" s="34" t="s">
        <v>37</v>
      </c>
      <c r="I7" s="33" t="s">
        <v>44</v>
      </c>
      <c r="J7" s="34">
        <v>10</v>
      </c>
      <c r="K7" s="34" t="s">
        <v>28</v>
      </c>
      <c r="L7" s="75">
        <v>1650000</v>
      </c>
      <c r="M7" s="87">
        <v>234000</v>
      </c>
      <c r="N7" s="88">
        <v>0.85</v>
      </c>
      <c r="O7" s="37">
        <v>0.35</v>
      </c>
      <c r="P7" s="34">
        <v>10</v>
      </c>
      <c r="Q7" s="86">
        <f t="shared" si="0"/>
        <v>696100</v>
      </c>
      <c r="R7" s="36">
        <v>1</v>
      </c>
      <c r="S7" s="88">
        <v>0.22</v>
      </c>
      <c r="T7" s="86">
        <f t="shared" si="1"/>
        <v>153000</v>
      </c>
      <c r="U7" s="12">
        <f t="shared" si="2"/>
        <v>153000</v>
      </c>
    </row>
    <row r="8" spans="1:21" s="11" customFormat="1" ht="61.5" customHeight="1" x14ac:dyDescent="0.3">
      <c r="A8" s="34" t="s">
        <v>23</v>
      </c>
      <c r="B8" s="33" t="s">
        <v>54</v>
      </c>
      <c r="C8" s="34" t="s">
        <v>1163</v>
      </c>
      <c r="D8" s="33" t="s">
        <v>55</v>
      </c>
      <c r="E8" s="34">
        <v>2008</v>
      </c>
      <c r="F8" s="34" t="s">
        <v>32</v>
      </c>
      <c r="G8" s="34" t="s">
        <v>33</v>
      </c>
      <c r="H8" s="34" t="s">
        <v>37</v>
      </c>
      <c r="I8" s="33" t="s">
        <v>44</v>
      </c>
      <c r="J8" s="34">
        <v>6</v>
      </c>
      <c r="K8" s="34" t="s">
        <v>28</v>
      </c>
      <c r="L8" s="75">
        <v>1290000</v>
      </c>
      <c r="M8" s="87">
        <v>228000</v>
      </c>
      <c r="N8" s="88">
        <v>0.85</v>
      </c>
      <c r="O8" s="37">
        <v>0.35</v>
      </c>
      <c r="P8" s="34">
        <v>6</v>
      </c>
      <c r="Q8" s="86">
        <f t="shared" si="0"/>
        <v>406900</v>
      </c>
      <c r="R8" s="36">
        <v>1</v>
      </c>
      <c r="S8" s="88">
        <v>1</v>
      </c>
      <c r="T8" s="86">
        <f t="shared" si="1"/>
        <v>406000</v>
      </c>
      <c r="U8" s="12">
        <f>T8</f>
        <v>406000</v>
      </c>
    </row>
    <row r="9" spans="1:21" s="11" customFormat="1" ht="61.5" customHeight="1" x14ac:dyDescent="0.3">
      <c r="A9" s="220" t="s">
        <v>23</v>
      </c>
      <c r="B9" s="240" t="s">
        <v>1607</v>
      </c>
      <c r="C9" s="220" t="s">
        <v>1164</v>
      </c>
      <c r="D9" s="240" t="s">
        <v>1606</v>
      </c>
      <c r="E9" s="34">
        <v>2008</v>
      </c>
      <c r="F9" s="34" t="s">
        <v>24</v>
      </c>
      <c r="G9" s="34" t="s">
        <v>33</v>
      </c>
      <c r="H9" s="34" t="s">
        <v>37</v>
      </c>
      <c r="I9" s="33" t="s">
        <v>44</v>
      </c>
      <c r="J9" s="34">
        <v>16</v>
      </c>
      <c r="K9" s="34" t="s">
        <v>28</v>
      </c>
      <c r="L9" s="75">
        <v>1315000</v>
      </c>
      <c r="M9" s="87">
        <v>228000</v>
      </c>
      <c r="N9" s="88">
        <v>0.85</v>
      </c>
      <c r="O9" s="37">
        <v>0.35</v>
      </c>
      <c r="P9" s="34">
        <v>16</v>
      </c>
      <c r="Q9" s="86">
        <f t="shared" si="0"/>
        <v>1085200</v>
      </c>
      <c r="R9" s="36">
        <v>1</v>
      </c>
      <c r="S9" s="88">
        <v>1</v>
      </c>
      <c r="T9" s="86">
        <f t="shared" si="1"/>
        <v>1085000</v>
      </c>
      <c r="U9" s="279">
        <f>SUM(T9:T10)</f>
        <v>1198000</v>
      </c>
    </row>
    <row r="10" spans="1:21" s="11" customFormat="1" ht="61.5" customHeight="1" x14ac:dyDescent="0.3">
      <c r="A10" s="220"/>
      <c r="B10" s="240"/>
      <c r="C10" s="220"/>
      <c r="D10" s="240"/>
      <c r="E10" s="34">
        <v>2008</v>
      </c>
      <c r="F10" s="34" t="s">
        <v>24</v>
      </c>
      <c r="G10" s="34" t="s">
        <v>57</v>
      </c>
      <c r="H10" s="33" t="s">
        <v>26</v>
      </c>
      <c r="I10" s="33" t="s">
        <v>27</v>
      </c>
      <c r="J10" s="34">
        <v>2</v>
      </c>
      <c r="K10" s="34" t="s">
        <v>28</v>
      </c>
      <c r="L10" s="75">
        <v>1315000</v>
      </c>
      <c r="M10" s="87">
        <v>190000</v>
      </c>
      <c r="N10" s="88">
        <v>0.85</v>
      </c>
      <c r="O10" s="37">
        <v>0.35</v>
      </c>
      <c r="P10" s="34">
        <v>2</v>
      </c>
      <c r="Q10" s="86">
        <f t="shared" si="0"/>
        <v>113000</v>
      </c>
      <c r="R10" s="36">
        <v>1</v>
      </c>
      <c r="S10" s="88">
        <v>1</v>
      </c>
      <c r="T10" s="86">
        <f t="shared" si="1"/>
        <v>113000</v>
      </c>
      <c r="U10" s="279"/>
    </row>
    <row r="11" spans="1:21" s="11" customFormat="1" ht="61.5" customHeight="1" x14ac:dyDescent="0.3">
      <c r="A11" s="34" t="s">
        <v>23</v>
      </c>
      <c r="B11" s="33" t="s">
        <v>58</v>
      </c>
      <c r="C11" s="34" t="s">
        <v>1165</v>
      </c>
      <c r="D11" s="34" t="s">
        <v>59</v>
      </c>
      <c r="E11" s="34">
        <v>2006</v>
      </c>
      <c r="F11" s="34" t="s">
        <v>32</v>
      </c>
      <c r="G11" s="34" t="s">
        <v>33</v>
      </c>
      <c r="H11" s="34" t="s">
        <v>37</v>
      </c>
      <c r="I11" s="33" t="s">
        <v>44</v>
      </c>
      <c r="J11" s="34">
        <v>20</v>
      </c>
      <c r="K11" s="34" t="s">
        <v>28</v>
      </c>
      <c r="L11" s="75">
        <v>1290000</v>
      </c>
      <c r="M11" s="87">
        <v>187000</v>
      </c>
      <c r="N11" s="88">
        <v>0.85</v>
      </c>
      <c r="O11" s="37">
        <v>0.35</v>
      </c>
      <c r="P11" s="34">
        <v>20</v>
      </c>
      <c r="Q11" s="86">
        <f t="shared" si="0"/>
        <v>1112600</v>
      </c>
      <c r="R11" s="36">
        <v>1</v>
      </c>
      <c r="S11" s="88">
        <v>0.5</v>
      </c>
      <c r="T11" s="86">
        <f t="shared" si="1"/>
        <v>556000</v>
      </c>
      <c r="U11" s="12">
        <f t="shared" ref="U11:U12" si="3">T11</f>
        <v>556000</v>
      </c>
    </row>
    <row r="12" spans="1:21" s="11" customFormat="1" ht="61.5" customHeight="1" x14ac:dyDescent="0.3">
      <c r="A12" s="34" t="s">
        <v>23</v>
      </c>
      <c r="B12" s="33" t="s">
        <v>58</v>
      </c>
      <c r="C12" s="34" t="s">
        <v>1166</v>
      </c>
      <c r="D12" s="33" t="s">
        <v>60</v>
      </c>
      <c r="E12" s="34">
        <v>2006</v>
      </c>
      <c r="F12" s="34" t="s">
        <v>32</v>
      </c>
      <c r="G12" s="34" t="s">
        <v>33</v>
      </c>
      <c r="H12" s="34" t="s">
        <v>37</v>
      </c>
      <c r="I12" s="33" t="s">
        <v>44</v>
      </c>
      <c r="J12" s="34">
        <v>20</v>
      </c>
      <c r="K12" s="34" t="s">
        <v>28</v>
      </c>
      <c r="L12" s="75">
        <v>1290000</v>
      </c>
      <c r="M12" s="87">
        <v>187000</v>
      </c>
      <c r="N12" s="88">
        <v>0.85</v>
      </c>
      <c r="O12" s="37">
        <v>0.35</v>
      </c>
      <c r="P12" s="34">
        <v>20</v>
      </c>
      <c r="Q12" s="86">
        <f t="shared" si="0"/>
        <v>1112600</v>
      </c>
      <c r="R12" s="36">
        <v>1</v>
      </c>
      <c r="S12" s="88">
        <v>0.5</v>
      </c>
      <c r="T12" s="86">
        <f t="shared" si="1"/>
        <v>556000</v>
      </c>
      <c r="U12" s="12">
        <f t="shared" si="3"/>
        <v>556000</v>
      </c>
    </row>
    <row r="13" spans="1:21" s="11" customFormat="1" ht="61.5" customHeight="1" x14ac:dyDescent="0.3">
      <c r="A13" s="34" t="s">
        <v>23</v>
      </c>
      <c r="B13" s="33" t="s">
        <v>64</v>
      </c>
      <c r="C13" s="34" t="s">
        <v>1167</v>
      </c>
      <c r="D13" s="33" t="s">
        <v>65</v>
      </c>
      <c r="E13" s="34">
        <v>2008</v>
      </c>
      <c r="F13" s="34" t="s">
        <v>32</v>
      </c>
      <c r="G13" s="34" t="s">
        <v>61</v>
      </c>
      <c r="H13" s="34" t="s">
        <v>37</v>
      </c>
      <c r="I13" s="33" t="s">
        <v>44</v>
      </c>
      <c r="J13" s="34">
        <v>6</v>
      </c>
      <c r="K13" s="34" t="s">
        <v>28</v>
      </c>
      <c r="L13" s="75">
        <v>1476000</v>
      </c>
      <c r="M13" s="87">
        <v>228000</v>
      </c>
      <c r="N13" s="88">
        <v>0.85</v>
      </c>
      <c r="O13" s="37">
        <v>0.35</v>
      </c>
      <c r="P13" s="34">
        <v>6</v>
      </c>
      <c r="Q13" s="86">
        <f t="shared" si="0"/>
        <v>406900</v>
      </c>
      <c r="R13" s="36">
        <v>1</v>
      </c>
      <c r="S13" s="88">
        <v>1</v>
      </c>
      <c r="T13" s="86">
        <f t="shared" si="1"/>
        <v>406000</v>
      </c>
      <c r="U13" s="12">
        <f>T13</f>
        <v>406000</v>
      </c>
    </row>
    <row r="14" spans="1:21" s="11" customFormat="1" ht="61.5" customHeight="1" x14ac:dyDescent="0.3">
      <c r="A14" s="220" t="s">
        <v>23</v>
      </c>
      <c r="B14" s="240" t="s">
        <v>66</v>
      </c>
      <c r="C14" s="220" t="s">
        <v>1168</v>
      </c>
      <c r="D14" s="240" t="s">
        <v>1608</v>
      </c>
      <c r="E14" s="34">
        <v>2008</v>
      </c>
      <c r="F14" s="34" t="s">
        <v>32</v>
      </c>
      <c r="G14" s="34" t="s">
        <v>46</v>
      </c>
      <c r="H14" s="34" t="s">
        <v>37</v>
      </c>
      <c r="I14" s="33" t="s">
        <v>44</v>
      </c>
      <c r="J14" s="34">
        <v>8</v>
      </c>
      <c r="K14" s="34" t="s">
        <v>28</v>
      </c>
      <c r="L14" s="75">
        <v>1420000</v>
      </c>
      <c r="M14" s="87">
        <v>228000</v>
      </c>
      <c r="N14" s="88">
        <v>0.85</v>
      </c>
      <c r="O14" s="37">
        <v>0.35</v>
      </c>
      <c r="P14" s="34">
        <v>8</v>
      </c>
      <c r="Q14" s="86">
        <f t="shared" si="0"/>
        <v>542600</v>
      </c>
      <c r="R14" s="36">
        <v>1</v>
      </c>
      <c r="S14" s="88">
        <v>1</v>
      </c>
      <c r="T14" s="86">
        <f t="shared" si="1"/>
        <v>542000</v>
      </c>
      <c r="U14" s="279">
        <f>SUM(T14:T16)</f>
        <v>1592000</v>
      </c>
    </row>
    <row r="15" spans="1:21" s="11" customFormat="1" ht="61.5" customHeight="1" x14ac:dyDescent="0.3">
      <c r="A15" s="220"/>
      <c r="B15" s="240"/>
      <c r="C15" s="220"/>
      <c r="D15" s="240"/>
      <c r="E15" s="34">
        <v>2008</v>
      </c>
      <c r="F15" s="34" t="s">
        <v>32</v>
      </c>
      <c r="G15" s="34" t="s">
        <v>33</v>
      </c>
      <c r="H15" s="34" t="s">
        <v>37</v>
      </c>
      <c r="I15" s="33" t="s">
        <v>44</v>
      </c>
      <c r="J15" s="34">
        <v>8</v>
      </c>
      <c r="K15" s="34" t="s">
        <v>28</v>
      </c>
      <c r="L15" s="75">
        <v>1420000</v>
      </c>
      <c r="M15" s="87">
        <v>228000</v>
      </c>
      <c r="N15" s="88">
        <v>0.85</v>
      </c>
      <c r="O15" s="37">
        <v>0.35</v>
      </c>
      <c r="P15" s="34">
        <v>8</v>
      </c>
      <c r="Q15" s="86">
        <f t="shared" si="0"/>
        <v>542600</v>
      </c>
      <c r="R15" s="36">
        <v>1</v>
      </c>
      <c r="S15" s="88">
        <v>1</v>
      </c>
      <c r="T15" s="86">
        <f t="shared" si="1"/>
        <v>542000</v>
      </c>
      <c r="U15" s="279"/>
    </row>
    <row r="16" spans="1:21" s="11" customFormat="1" ht="61.5" customHeight="1" x14ac:dyDescent="0.3">
      <c r="A16" s="220"/>
      <c r="B16" s="240"/>
      <c r="C16" s="220"/>
      <c r="D16" s="240"/>
      <c r="E16" s="34">
        <v>2008</v>
      </c>
      <c r="F16" s="34" t="s">
        <v>24</v>
      </c>
      <c r="G16" s="34" t="s">
        <v>57</v>
      </c>
      <c r="H16" s="33" t="s">
        <v>26</v>
      </c>
      <c r="I16" s="33" t="s">
        <v>31</v>
      </c>
      <c r="J16" s="34">
        <v>9</v>
      </c>
      <c r="K16" s="34" t="s">
        <v>28</v>
      </c>
      <c r="L16" s="75">
        <v>1420000</v>
      </c>
      <c r="M16" s="87">
        <v>190000</v>
      </c>
      <c r="N16" s="88">
        <v>0.85</v>
      </c>
      <c r="O16" s="37">
        <v>0.35</v>
      </c>
      <c r="P16" s="34">
        <v>9</v>
      </c>
      <c r="Q16" s="86">
        <f t="shared" si="0"/>
        <v>508700</v>
      </c>
      <c r="R16" s="36">
        <v>1</v>
      </c>
      <c r="S16" s="88">
        <v>1</v>
      </c>
      <c r="T16" s="86">
        <f t="shared" si="1"/>
        <v>508000</v>
      </c>
      <c r="U16" s="279"/>
    </row>
    <row r="17" spans="1:21" s="11" customFormat="1" ht="61.5" customHeight="1" x14ac:dyDescent="0.3">
      <c r="A17" s="34" t="s">
        <v>52</v>
      </c>
      <c r="B17" s="33" t="s">
        <v>67</v>
      </c>
      <c r="C17" s="34" t="s">
        <v>1169</v>
      </c>
      <c r="D17" s="33" t="s">
        <v>68</v>
      </c>
      <c r="E17" s="34">
        <v>2008</v>
      </c>
      <c r="F17" s="34" t="s">
        <v>32</v>
      </c>
      <c r="G17" s="34" t="s">
        <v>46</v>
      </c>
      <c r="H17" s="34" t="s">
        <v>37</v>
      </c>
      <c r="I17" s="33" t="s">
        <v>44</v>
      </c>
      <c r="J17" s="34">
        <v>8</v>
      </c>
      <c r="K17" s="34" t="s">
        <v>28</v>
      </c>
      <c r="L17" s="75">
        <v>1420000</v>
      </c>
      <c r="M17" s="87">
        <v>228000</v>
      </c>
      <c r="N17" s="88">
        <v>0.85</v>
      </c>
      <c r="O17" s="37">
        <v>0.35</v>
      </c>
      <c r="P17" s="34">
        <v>8</v>
      </c>
      <c r="Q17" s="86">
        <f t="shared" si="0"/>
        <v>542600</v>
      </c>
      <c r="R17" s="36">
        <v>1</v>
      </c>
      <c r="S17" s="88">
        <v>1</v>
      </c>
      <c r="T17" s="86">
        <f t="shared" si="1"/>
        <v>542000</v>
      </c>
      <c r="U17" s="12">
        <f>T17</f>
        <v>542000</v>
      </c>
    </row>
    <row r="18" spans="1:21" s="11" customFormat="1" ht="61.5" customHeight="1" x14ac:dyDescent="0.3">
      <c r="A18" s="220" t="s">
        <v>23</v>
      </c>
      <c r="B18" s="240" t="s">
        <v>69</v>
      </c>
      <c r="C18" s="220" t="s">
        <v>1170</v>
      </c>
      <c r="D18" s="240" t="s">
        <v>70</v>
      </c>
      <c r="E18" s="34">
        <v>2008</v>
      </c>
      <c r="F18" s="34" t="s">
        <v>32</v>
      </c>
      <c r="G18" s="34" t="s">
        <v>46</v>
      </c>
      <c r="H18" s="34" t="s">
        <v>37</v>
      </c>
      <c r="I18" s="33" t="s">
        <v>44</v>
      </c>
      <c r="J18" s="34">
        <v>5</v>
      </c>
      <c r="K18" s="34" t="s">
        <v>28</v>
      </c>
      <c r="L18" s="75">
        <v>1420000</v>
      </c>
      <c r="M18" s="87">
        <v>228000</v>
      </c>
      <c r="N18" s="88">
        <v>0.85</v>
      </c>
      <c r="O18" s="37">
        <v>0.35</v>
      </c>
      <c r="P18" s="34">
        <v>5</v>
      </c>
      <c r="Q18" s="86">
        <f t="shared" si="0"/>
        <v>339100</v>
      </c>
      <c r="R18" s="36">
        <v>1</v>
      </c>
      <c r="S18" s="88">
        <v>1</v>
      </c>
      <c r="T18" s="86">
        <f t="shared" si="1"/>
        <v>339000</v>
      </c>
      <c r="U18" s="279">
        <f>SUM(T18:T19)</f>
        <v>678000</v>
      </c>
    </row>
    <row r="19" spans="1:21" s="11" customFormat="1" ht="61.5" customHeight="1" x14ac:dyDescent="0.3">
      <c r="A19" s="220"/>
      <c r="B19" s="240"/>
      <c r="C19" s="220"/>
      <c r="D19" s="240"/>
      <c r="E19" s="34">
        <v>2008</v>
      </c>
      <c r="F19" s="34" t="s">
        <v>32</v>
      </c>
      <c r="G19" s="34" t="s">
        <v>33</v>
      </c>
      <c r="H19" s="34" t="s">
        <v>37</v>
      </c>
      <c r="I19" s="33" t="s">
        <v>44</v>
      </c>
      <c r="J19" s="34">
        <v>5</v>
      </c>
      <c r="K19" s="34" t="s">
        <v>28</v>
      </c>
      <c r="L19" s="75">
        <v>1420000</v>
      </c>
      <c r="M19" s="87">
        <v>228000</v>
      </c>
      <c r="N19" s="88">
        <v>0.85</v>
      </c>
      <c r="O19" s="37">
        <v>0.35</v>
      </c>
      <c r="P19" s="34">
        <v>5</v>
      </c>
      <c r="Q19" s="86">
        <f t="shared" si="0"/>
        <v>339100</v>
      </c>
      <c r="R19" s="36">
        <v>1</v>
      </c>
      <c r="S19" s="88">
        <v>1</v>
      </c>
      <c r="T19" s="86">
        <f t="shared" si="1"/>
        <v>339000</v>
      </c>
      <c r="U19" s="279"/>
    </row>
    <row r="20" spans="1:21" s="11" customFormat="1" ht="61.5" customHeight="1" x14ac:dyDescent="0.3">
      <c r="A20" s="34" t="s">
        <v>23</v>
      </c>
      <c r="B20" s="33" t="s">
        <v>71</v>
      </c>
      <c r="C20" s="34" t="s">
        <v>1171</v>
      </c>
      <c r="D20" s="33" t="s">
        <v>72</v>
      </c>
      <c r="E20" s="34">
        <v>2008</v>
      </c>
      <c r="F20" s="34" t="s">
        <v>24</v>
      </c>
      <c r="G20" s="34" t="s">
        <v>57</v>
      </c>
      <c r="H20" s="34" t="s">
        <v>37</v>
      </c>
      <c r="I20" s="33" t="s">
        <v>31</v>
      </c>
      <c r="J20" s="34">
        <v>30</v>
      </c>
      <c r="K20" s="34" t="s">
        <v>28</v>
      </c>
      <c r="L20" s="75">
        <v>1420000</v>
      </c>
      <c r="M20" s="87">
        <v>190000</v>
      </c>
      <c r="N20" s="88">
        <v>0.85</v>
      </c>
      <c r="O20" s="37">
        <v>0.35</v>
      </c>
      <c r="P20" s="34">
        <v>30</v>
      </c>
      <c r="Q20" s="86">
        <f t="shared" si="0"/>
        <v>1695700</v>
      </c>
      <c r="R20" s="36">
        <v>1</v>
      </c>
      <c r="S20" s="88">
        <v>1</v>
      </c>
      <c r="T20" s="86">
        <f t="shared" si="1"/>
        <v>1695000</v>
      </c>
      <c r="U20" s="12">
        <f>T20</f>
        <v>1695000</v>
      </c>
    </row>
    <row r="21" spans="1:21" s="11" customFormat="1" ht="61.5" customHeight="1" x14ac:dyDescent="0.3">
      <c r="A21" s="34" t="s">
        <v>23</v>
      </c>
      <c r="B21" s="33" t="s">
        <v>73</v>
      </c>
      <c r="C21" s="33" t="s">
        <v>1172</v>
      </c>
      <c r="D21" s="33" t="s">
        <v>74</v>
      </c>
      <c r="E21" s="34">
        <v>2008</v>
      </c>
      <c r="F21" s="34" t="s">
        <v>24</v>
      </c>
      <c r="G21" s="34" t="s">
        <v>25</v>
      </c>
      <c r="H21" s="33" t="s">
        <v>26</v>
      </c>
      <c r="I21" s="33" t="s">
        <v>31</v>
      </c>
      <c r="J21" s="34">
        <v>6</v>
      </c>
      <c r="K21" s="34" t="s">
        <v>28</v>
      </c>
      <c r="L21" s="75">
        <v>1302000</v>
      </c>
      <c r="M21" s="87">
        <v>190000</v>
      </c>
      <c r="N21" s="88">
        <v>0.85</v>
      </c>
      <c r="O21" s="37">
        <v>0.35</v>
      </c>
      <c r="P21" s="34">
        <v>6</v>
      </c>
      <c r="Q21" s="86">
        <f t="shared" si="0"/>
        <v>339100</v>
      </c>
      <c r="R21" s="36">
        <v>1</v>
      </c>
      <c r="S21" s="88">
        <v>0.5</v>
      </c>
      <c r="T21" s="86">
        <f t="shared" si="1"/>
        <v>169000</v>
      </c>
      <c r="U21" s="12">
        <f>T21</f>
        <v>169000</v>
      </c>
    </row>
    <row r="22" spans="1:21" s="11" customFormat="1" ht="61.5" customHeight="1" x14ac:dyDescent="0.3">
      <c r="A22" s="34" t="s">
        <v>23</v>
      </c>
      <c r="B22" s="33" t="s">
        <v>73</v>
      </c>
      <c r="C22" s="33" t="s">
        <v>1173</v>
      </c>
      <c r="D22" s="33" t="s">
        <v>74</v>
      </c>
      <c r="E22" s="34">
        <v>2008</v>
      </c>
      <c r="F22" s="34" t="s">
        <v>24</v>
      </c>
      <c r="G22" s="34" t="s">
        <v>25</v>
      </c>
      <c r="H22" s="33" t="s">
        <v>26</v>
      </c>
      <c r="I22" s="33" t="s">
        <v>31</v>
      </c>
      <c r="J22" s="34">
        <v>6</v>
      </c>
      <c r="K22" s="34" t="s">
        <v>28</v>
      </c>
      <c r="L22" s="75">
        <v>1302000</v>
      </c>
      <c r="M22" s="87">
        <v>190000</v>
      </c>
      <c r="N22" s="88">
        <v>0.85</v>
      </c>
      <c r="O22" s="37">
        <v>0.35</v>
      </c>
      <c r="P22" s="34">
        <v>6</v>
      </c>
      <c r="Q22" s="86">
        <f t="shared" si="0"/>
        <v>339100</v>
      </c>
      <c r="R22" s="36">
        <v>1</v>
      </c>
      <c r="S22" s="88">
        <v>0.5</v>
      </c>
      <c r="T22" s="86">
        <f t="shared" si="1"/>
        <v>169000</v>
      </c>
      <c r="U22" s="12">
        <f>T22</f>
        <v>169000</v>
      </c>
    </row>
    <row r="23" spans="1:21" s="11" customFormat="1" ht="61.5" customHeight="1" x14ac:dyDescent="0.3">
      <c r="A23" s="220" t="s">
        <v>23</v>
      </c>
      <c r="B23" s="240" t="s">
        <v>75</v>
      </c>
      <c r="C23" s="220" t="s">
        <v>1174</v>
      </c>
      <c r="D23" s="240" t="s">
        <v>76</v>
      </c>
      <c r="E23" s="34">
        <v>2008</v>
      </c>
      <c r="F23" s="34" t="s">
        <v>35</v>
      </c>
      <c r="G23" s="34" t="s">
        <v>61</v>
      </c>
      <c r="H23" s="34" t="s">
        <v>34</v>
      </c>
      <c r="I23" s="33" t="s">
        <v>48</v>
      </c>
      <c r="J23" s="34">
        <v>5</v>
      </c>
      <c r="K23" s="34" t="s">
        <v>28</v>
      </c>
      <c r="L23" s="75">
        <v>1830000</v>
      </c>
      <c r="M23" s="87">
        <v>234000</v>
      </c>
      <c r="N23" s="36">
        <v>0.85</v>
      </c>
      <c r="O23" s="93">
        <v>0.35</v>
      </c>
      <c r="P23" s="34">
        <v>5</v>
      </c>
      <c r="Q23" s="35">
        <f t="shared" ref="Q23:Q39" si="4">FLOOR(M23*N23*O23*P23,100)</f>
        <v>348000</v>
      </c>
      <c r="R23" s="36">
        <v>1</v>
      </c>
      <c r="S23" s="36">
        <v>1</v>
      </c>
      <c r="T23" s="86">
        <f t="shared" ref="T23:T39" si="5">ROUNDDOWN(Q23*R23*S23,-3)</f>
        <v>348000</v>
      </c>
      <c r="U23" s="277">
        <f>SUM(T23:T24)</f>
        <v>696000</v>
      </c>
    </row>
    <row r="24" spans="1:21" s="11" customFormat="1" ht="61.5" customHeight="1" x14ac:dyDescent="0.3">
      <c r="A24" s="220"/>
      <c r="B24" s="240"/>
      <c r="C24" s="220"/>
      <c r="D24" s="240"/>
      <c r="E24" s="34">
        <v>2008</v>
      </c>
      <c r="F24" s="34" t="s">
        <v>35</v>
      </c>
      <c r="G24" s="34" t="s">
        <v>36</v>
      </c>
      <c r="H24" s="34" t="s">
        <v>34</v>
      </c>
      <c r="I24" s="33" t="s">
        <v>48</v>
      </c>
      <c r="J24" s="34">
        <v>5</v>
      </c>
      <c r="K24" s="34" t="s">
        <v>28</v>
      </c>
      <c r="L24" s="75">
        <v>1830000</v>
      </c>
      <c r="M24" s="87">
        <v>234000</v>
      </c>
      <c r="N24" s="36">
        <v>0.85</v>
      </c>
      <c r="O24" s="93">
        <v>0.35</v>
      </c>
      <c r="P24" s="34">
        <v>5</v>
      </c>
      <c r="Q24" s="35">
        <f t="shared" si="4"/>
        <v>348000</v>
      </c>
      <c r="R24" s="36">
        <v>1</v>
      </c>
      <c r="S24" s="36">
        <v>1</v>
      </c>
      <c r="T24" s="86">
        <f t="shared" si="5"/>
        <v>348000</v>
      </c>
      <c r="U24" s="277"/>
    </row>
    <row r="25" spans="1:21" s="11" customFormat="1" ht="61.5" customHeight="1" x14ac:dyDescent="0.3">
      <c r="A25" s="220" t="s">
        <v>23</v>
      </c>
      <c r="B25" s="240" t="s">
        <v>77</v>
      </c>
      <c r="C25" s="220" t="s">
        <v>1175</v>
      </c>
      <c r="D25" s="240" t="s">
        <v>1609</v>
      </c>
      <c r="E25" s="34">
        <v>2008</v>
      </c>
      <c r="F25" s="34" t="s">
        <v>35</v>
      </c>
      <c r="G25" s="34" t="s">
        <v>40</v>
      </c>
      <c r="H25" s="34" t="s">
        <v>78</v>
      </c>
      <c r="I25" s="33" t="s">
        <v>31</v>
      </c>
      <c r="J25" s="34">
        <v>3</v>
      </c>
      <c r="K25" s="34" t="s">
        <v>28</v>
      </c>
      <c r="L25" s="75">
        <v>1290000</v>
      </c>
      <c r="M25" s="35">
        <v>222000</v>
      </c>
      <c r="N25" s="36">
        <v>0.85</v>
      </c>
      <c r="O25" s="93">
        <v>0.35</v>
      </c>
      <c r="P25" s="34">
        <v>3</v>
      </c>
      <c r="Q25" s="35">
        <f t="shared" si="4"/>
        <v>198100</v>
      </c>
      <c r="R25" s="94">
        <v>1</v>
      </c>
      <c r="S25" s="36">
        <v>1</v>
      </c>
      <c r="T25" s="86">
        <f t="shared" si="5"/>
        <v>198000</v>
      </c>
      <c r="U25" s="277">
        <f>SUM(T25:T27)</f>
        <v>1010000</v>
      </c>
    </row>
    <row r="26" spans="1:21" s="11" customFormat="1" ht="61.5" customHeight="1" x14ac:dyDescent="0.3">
      <c r="A26" s="220"/>
      <c r="B26" s="240"/>
      <c r="C26" s="220"/>
      <c r="D26" s="240"/>
      <c r="E26" s="34">
        <v>2008</v>
      </c>
      <c r="F26" s="34" t="s">
        <v>35</v>
      </c>
      <c r="G26" s="34" t="s">
        <v>79</v>
      </c>
      <c r="H26" s="34" t="s">
        <v>34</v>
      </c>
      <c r="I26" s="33" t="s">
        <v>48</v>
      </c>
      <c r="J26" s="34">
        <v>6</v>
      </c>
      <c r="K26" s="34" t="s">
        <v>28</v>
      </c>
      <c r="L26" s="75">
        <v>1290000</v>
      </c>
      <c r="M26" s="87">
        <v>228000</v>
      </c>
      <c r="N26" s="36">
        <v>0.85</v>
      </c>
      <c r="O26" s="93">
        <v>0.35</v>
      </c>
      <c r="P26" s="34">
        <v>6</v>
      </c>
      <c r="Q26" s="35">
        <f t="shared" si="4"/>
        <v>406900</v>
      </c>
      <c r="R26" s="94">
        <v>1</v>
      </c>
      <c r="S26" s="36">
        <v>1</v>
      </c>
      <c r="T26" s="86">
        <f t="shared" si="5"/>
        <v>406000</v>
      </c>
      <c r="U26" s="277"/>
    </row>
    <row r="27" spans="1:21" s="11" customFormat="1" ht="61.5" customHeight="1" x14ac:dyDescent="0.3">
      <c r="A27" s="220"/>
      <c r="B27" s="240"/>
      <c r="C27" s="220"/>
      <c r="D27" s="240"/>
      <c r="E27" s="34">
        <v>2008</v>
      </c>
      <c r="F27" s="34" t="s">
        <v>35</v>
      </c>
      <c r="G27" s="34" t="s">
        <v>61</v>
      </c>
      <c r="H27" s="34" t="s">
        <v>34</v>
      </c>
      <c r="I27" s="33" t="s">
        <v>48</v>
      </c>
      <c r="J27" s="34">
        <v>6</v>
      </c>
      <c r="K27" s="34" t="s">
        <v>28</v>
      </c>
      <c r="L27" s="75">
        <v>1290000</v>
      </c>
      <c r="M27" s="87">
        <v>228000</v>
      </c>
      <c r="N27" s="36">
        <v>0.85</v>
      </c>
      <c r="O27" s="93">
        <v>0.35</v>
      </c>
      <c r="P27" s="34">
        <v>6</v>
      </c>
      <c r="Q27" s="35">
        <f t="shared" si="4"/>
        <v>406900</v>
      </c>
      <c r="R27" s="94">
        <v>1</v>
      </c>
      <c r="S27" s="36">
        <v>1</v>
      </c>
      <c r="T27" s="86">
        <f t="shared" si="5"/>
        <v>406000</v>
      </c>
      <c r="U27" s="277"/>
    </row>
    <row r="28" spans="1:21" s="11" customFormat="1" ht="61.5" customHeight="1" x14ac:dyDescent="0.3">
      <c r="A28" s="34" t="s">
        <v>23</v>
      </c>
      <c r="B28" s="33" t="s">
        <v>83</v>
      </c>
      <c r="C28" s="34" t="s">
        <v>1176</v>
      </c>
      <c r="D28" s="34" t="s">
        <v>84</v>
      </c>
      <c r="E28" s="34">
        <v>2008</v>
      </c>
      <c r="F28" s="34" t="s">
        <v>35</v>
      </c>
      <c r="G28" s="34" t="s">
        <v>61</v>
      </c>
      <c r="H28" s="34" t="s">
        <v>34</v>
      </c>
      <c r="I28" s="33" t="s">
        <v>48</v>
      </c>
      <c r="J28" s="34">
        <v>4</v>
      </c>
      <c r="K28" s="34" t="s">
        <v>28</v>
      </c>
      <c r="L28" s="75">
        <v>1290000</v>
      </c>
      <c r="M28" s="87">
        <v>228000</v>
      </c>
      <c r="N28" s="36">
        <v>0.85</v>
      </c>
      <c r="O28" s="93">
        <v>0.35</v>
      </c>
      <c r="P28" s="34">
        <v>4</v>
      </c>
      <c r="Q28" s="35">
        <f t="shared" si="4"/>
        <v>271300</v>
      </c>
      <c r="R28" s="94">
        <v>1</v>
      </c>
      <c r="S28" s="36">
        <v>1</v>
      </c>
      <c r="T28" s="86">
        <f t="shared" si="5"/>
        <v>271000</v>
      </c>
      <c r="U28" s="13">
        <f t="shared" ref="U28" si="6">T28</f>
        <v>271000</v>
      </c>
    </row>
    <row r="29" spans="1:21" s="11" customFormat="1" ht="61.5" customHeight="1" x14ac:dyDescent="0.3">
      <c r="A29" s="220" t="s">
        <v>23</v>
      </c>
      <c r="B29" s="240" t="s">
        <v>85</v>
      </c>
      <c r="C29" s="220" t="s">
        <v>1177</v>
      </c>
      <c r="D29" s="240" t="s">
        <v>86</v>
      </c>
      <c r="E29" s="34">
        <v>2008</v>
      </c>
      <c r="F29" s="34" t="s">
        <v>35</v>
      </c>
      <c r="G29" s="34" t="s">
        <v>79</v>
      </c>
      <c r="H29" s="34" t="s">
        <v>34</v>
      </c>
      <c r="I29" s="33" t="s">
        <v>48</v>
      </c>
      <c r="J29" s="34">
        <v>3</v>
      </c>
      <c r="K29" s="34" t="s">
        <v>28</v>
      </c>
      <c r="L29" s="75">
        <v>1288000</v>
      </c>
      <c r="M29" s="87">
        <v>228000</v>
      </c>
      <c r="N29" s="36">
        <v>0.85</v>
      </c>
      <c r="O29" s="93">
        <v>0.35</v>
      </c>
      <c r="P29" s="34">
        <v>3</v>
      </c>
      <c r="Q29" s="35">
        <f t="shared" si="4"/>
        <v>203400</v>
      </c>
      <c r="R29" s="94">
        <v>1</v>
      </c>
      <c r="S29" s="36">
        <v>1</v>
      </c>
      <c r="T29" s="86">
        <f t="shared" si="5"/>
        <v>203000</v>
      </c>
      <c r="U29" s="277">
        <f>SUM(T29:T30)</f>
        <v>474000</v>
      </c>
    </row>
    <row r="30" spans="1:21" s="11" customFormat="1" ht="61.5" customHeight="1" x14ac:dyDescent="0.3">
      <c r="A30" s="220"/>
      <c r="B30" s="240"/>
      <c r="C30" s="220"/>
      <c r="D30" s="240"/>
      <c r="E30" s="34">
        <v>2008</v>
      </c>
      <c r="F30" s="34" t="s">
        <v>35</v>
      </c>
      <c r="G30" s="34" t="s">
        <v>61</v>
      </c>
      <c r="H30" s="34" t="s">
        <v>34</v>
      </c>
      <c r="I30" s="33" t="s">
        <v>48</v>
      </c>
      <c r="J30" s="34">
        <v>4</v>
      </c>
      <c r="K30" s="34" t="s">
        <v>28</v>
      </c>
      <c r="L30" s="75">
        <v>1288000</v>
      </c>
      <c r="M30" s="87">
        <v>228000</v>
      </c>
      <c r="N30" s="36">
        <v>0.85</v>
      </c>
      <c r="O30" s="93">
        <v>0.35</v>
      </c>
      <c r="P30" s="34">
        <v>4</v>
      </c>
      <c r="Q30" s="35">
        <f t="shared" si="4"/>
        <v>271300</v>
      </c>
      <c r="R30" s="94">
        <v>1</v>
      </c>
      <c r="S30" s="36">
        <v>1</v>
      </c>
      <c r="T30" s="86">
        <f t="shared" si="5"/>
        <v>271000</v>
      </c>
      <c r="U30" s="277"/>
    </row>
    <row r="31" spans="1:21" s="11" customFormat="1" ht="61.5" customHeight="1" x14ac:dyDescent="0.3">
      <c r="A31" s="34" t="s">
        <v>23</v>
      </c>
      <c r="B31" s="33" t="s">
        <v>89</v>
      </c>
      <c r="C31" s="34" t="s">
        <v>1178</v>
      </c>
      <c r="D31" s="33" t="s">
        <v>1610</v>
      </c>
      <c r="E31" s="34">
        <v>2008</v>
      </c>
      <c r="F31" s="34" t="s">
        <v>35</v>
      </c>
      <c r="G31" s="34" t="s">
        <v>61</v>
      </c>
      <c r="H31" s="34" t="s">
        <v>34</v>
      </c>
      <c r="I31" s="33" t="s">
        <v>48</v>
      </c>
      <c r="J31" s="34">
        <v>10</v>
      </c>
      <c r="K31" s="34" t="s">
        <v>28</v>
      </c>
      <c r="L31" s="75">
        <v>1280000</v>
      </c>
      <c r="M31" s="87">
        <v>228000</v>
      </c>
      <c r="N31" s="36">
        <v>0.85</v>
      </c>
      <c r="O31" s="93">
        <v>0.35</v>
      </c>
      <c r="P31" s="34">
        <v>10</v>
      </c>
      <c r="Q31" s="35">
        <f t="shared" si="4"/>
        <v>678300</v>
      </c>
      <c r="R31" s="94">
        <v>1</v>
      </c>
      <c r="S31" s="36">
        <v>0.5</v>
      </c>
      <c r="T31" s="86">
        <f t="shared" si="5"/>
        <v>339000</v>
      </c>
      <c r="U31" s="13">
        <f t="shared" ref="U31:U32" si="7">T31</f>
        <v>339000</v>
      </c>
    </row>
    <row r="32" spans="1:21" s="11" customFormat="1" ht="61.5" customHeight="1" x14ac:dyDescent="0.3">
      <c r="A32" s="34" t="s">
        <v>23</v>
      </c>
      <c r="B32" s="33" t="s">
        <v>89</v>
      </c>
      <c r="C32" s="34" t="s">
        <v>1179</v>
      </c>
      <c r="D32" s="33" t="s">
        <v>1611</v>
      </c>
      <c r="E32" s="34">
        <v>2008</v>
      </c>
      <c r="F32" s="34" t="s">
        <v>35</v>
      </c>
      <c r="G32" s="34" t="s">
        <v>61</v>
      </c>
      <c r="H32" s="34" t="s">
        <v>34</v>
      </c>
      <c r="I32" s="33" t="s">
        <v>48</v>
      </c>
      <c r="J32" s="34">
        <v>10</v>
      </c>
      <c r="K32" s="34" t="s">
        <v>28</v>
      </c>
      <c r="L32" s="75">
        <v>1280000</v>
      </c>
      <c r="M32" s="87">
        <v>228000</v>
      </c>
      <c r="N32" s="36">
        <v>0.85</v>
      </c>
      <c r="O32" s="93">
        <v>0.35</v>
      </c>
      <c r="P32" s="34">
        <v>10</v>
      </c>
      <c r="Q32" s="35">
        <f t="shared" si="4"/>
        <v>678300</v>
      </c>
      <c r="R32" s="94">
        <v>1</v>
      </c>
      <c r="S32" s="36">
        <v>0.5</v>
      </c>
      <c r="T32" s="86">
        <f t="shared" si="5"/>
        <v>339000</v>
      </c>
      <c r="U32" s="13">
        <f t="shared" si="7"/>
        <v>339000</v>
      </c>
    </row>
    <row r="33" spans="1:21" s="11" customFormat="1" ht="61.5" customHeight="1" x14ac:dyDescent="0.3">
      <c r="A33" s="220" t="s">
        <v>23</v>
      </c>
      <c r="B33" s="240" t="s">
        <v>96</v>
      </c>
      <c r="C33" s="240" t="s">
        <v>1180</v>
      </c>
      <c r="D33" s="240" t="s">
        <v>1612</v>
      </c>
      <c r="E33" s="34">
        <v>2010</v>
      </c>
      <c r="F33" s="34" t="s">
        <v>35</v>
      </c>
      <c r="G33" s="34" t="s">
        <v>61</v>
      </c>
      <c r="H33" s="34" t="s">
        <v>34</v>
      </c>
      <c r="I33" s="33" t="s">
        <v>97</v>
      </c>
      <c r="J33" s="34">
        <v>19.68</v>
      </c>
      <c r="K33" s="34" t="s">
        <v>28</v>
      </c>
      <c r="L33" s="75">
        <v>1345000</v>
      </c>
      <c r="M33" s="35">
        <v>268000</v>
      </c>
      <c r="N33" s="36">
        <v>0.85</v>
      </c>
      <c r="O33" s="93">
        <v>0.35</v>
      </c>
      <c r="P33" s="34">
        <v>19.68</v>
      </c>
      <c r="Q33" s="35">
        <f t="shared" si="4"/>
        <v>1569000</v>
      </c>
      <c r="R33" s="94">
        <v>1</v>
      </c>
      <c r="S33" s="36">
        <v>0.5</v>
      </c>
      <c r="T33" s="86">
        <f t="shared" si="5"/>
        <v>784000</v>
      </c>
      <c r="U33" s="277">
        <f>SUM(T33:T34)</f>
        <v>1509000</v>
      </c>
    </row>
    <row r="34" spans="1:21" s="11" customFormat="1" ht="61.5" customHeight="1" x14ac:dyDescent="0.3">
      <c r="A34" s="220"/>
      <c r="B34" s="240"/>
      <c r="C34" s="240"/>
      <c r="D34" s="240"/>
      <c r="E34" s="34">
        <v>2009</v>
      </c>
      <c r="F34" s="34" t="s">
        <v>35</v>
      </c>
      <c r="G34" s="34" t="s">
        <v>47</v>
      </c>
      <c r="H34" s="34" t="s">
        <v>34</v>
      </c>
      <c r="I34" s="33" t="s">
        <v>97</v>
      </c>
      <c r="J34" s="34">
        <v>19.68</v>
      </c>
      <c r="K34" s="34" t="s">
        <v>28</v>
      </c>
      <c r="L34" s="75">
        <v>1345000</v>
      </c>
      <c r="M34" s="87">
        <v>248000</v>
      </c>
      <c r="N34" s="36">
        <v>0.85</v>
      </c>
      <c r="O34" s="93">
        <v>0.35</v>
      </c>
      <c r="P34" s="34">
        <v>19.68</v>
      </c>
      <c r="Q34" s="35">
        <f t="shared" si="4"/>
        <v>1451900</v>
      </c>
      <c r="R34" s="94">
        <v>1</v>
      </c>
      <c r="S34" s="36">
        <v>0.5</v>
      </c>
      <c r="T34" s="86">
        <f t="shared" si="5"/>
        <v>725000</v>
      </c>
      <c r="U34" s="277"/>
    </row>
    <row r="35" spans="1:21" s="11" customFormat="1" ht="61.5" customHeight="1" x14ac:dyDescent="0.3">
      <c r="A35" s="220" t="s">
        <v>23</v>
      </c>
      <c r="B35" s="240" t="s">
        <v>99</v>
      </c>
      <c r="C35" s="220" t="s">
        <v>1181</v>
      </c>
      <c r="D35" s="240" t="s">
        <v>1613</v>
      </c>
      <c r="E35" s="34">
        <v>2000</v>
      </c>
      <c r="F35" s="34" t="s">
        <v>35</v>
      </c>
      <c r="G35" s="34" t="s">
        <v>79</v>
      </c>
      <c r="H35" s="34" t="s">
        <v>78</v>
      </c>
      <c r="I35" s="33" t="s">
        <v>31</v>
      </c>
      <c r="J35" s="34">
        <v>12</v>
      </c>
      <c r="K35" s="34" t="s">
        <v>28</v>
      </c>
      <c r="L35" s="75">
        <v>1345000</v>
      </c>
      <c r="M35" s="35">
        <v>63000</v>
      </c>
      <c r="N35" s="36">
        <v>0.85</v>
      </c>
      <c r="O35" s="93">
        <v>0.35</v>
      </c>
      <c r="P35" s="34">
        <v>12</v>
      </c>
      <c r="Q35" s="35">
        <f t="shared" si="4"/>
        <v>224900</v>
      </c>
      <c r="R35" s="94">
        <v>1</v>
      </c>
      <c r="S35" s="36">
        <v>1</v>
      </c>
      <c r="T35" s="86">
        <f t="shared" si="5"/>
        <v>224000</v>
      </c>
      <c r="U35" s="277">
        <f>SUM(T35:T36)</f>
        <v>359000</v>
      </c>
    </row>
    <row r="36" spans="1:21" s="11" customFormat="1" ht="61.5" customHeight="1" x14ac:dyDescent="0.3">
      <c r="A36" s="220"/>
      <c r="B36" s="240"/>
      <c r="C36" s="220"/>
      <c r="D36" s="240"/>
      <c r="E36" s="34">
        <v>2000</v>
      </c>
      <c r="F36" s="34" t="s">
        <v>35</v>
      </c>
      <c r="G36" s="34" t="s">
        <v>61</v>
      </c>
      <c r="H36" s="34" t="s">
        <v>34</v>
      </c>
      <c r="I36" s="33" t="s">
        <v>48</v>
      </c>
      <c r="J36" s="34">
        <v>6</v>
      </c>
      <c r="K36" s="34" t="s">
        <v>28</v>
      </c>
      <c r="L36" s="75">
        <v>1345000</v>
      </c>
      <c r="M36" s="35">
        <v>76000</v>
      </c>
      <c r="N36" s="36">
        <v>0.85</v>
      </c>
      <c r="O36" s="93">
        <v>0.35</v>
      </c>
      <c r="P36" s="34">
        <v>6</v>
      </c>
      <c r="Q36" s="35">
        <f t="shared" si="4"/>
        <v>135600</v>
      </c>
      <c r="R36" s="94">
        <v>1</v>
      </c>
      <c r="S36" s="36">
        <v>1</v>
      </c>
      <c r="T36" s="86">
        <f t="shared" si="5"/>
        <v>135000</v>
      </c>
      <c r="U36" s="277"/>
    </row>
    <row r="37" spans="1:21" s="11" customFormat="1" ht="61.5" customHeight="1" x14ac:dyDescent="0.3">
      <c r="A37" s="34" t="s">
        <v>23</v>
      </c>
      <c r="B37" s="33" t="s">
        <v>100</v>
      </c>
      <c r="C37" s="33" t="s">
        <v>1182</v>
      </c>
      <c r="D37" s="33" t="s">
        <v>1614</v>
      </c>
      <c r="E37" s="34">
        <v>2003</v>
      </c>
      <c r="F37" s="34" t="s">
        <v>35</v>
      </c>
      <c r="G37" s="34" t="s">
        <v>61</v>
      </c>
      <c r="H37" s="34" t="s">
        <v>34</v>
      </c>
      <c r="I37" s="33" t="s">
        <v>97</v>
      </c>
      <c r="J37" s="34">
        <v>36</v>
      </c>
      <c r="K37" s="34" t="s">
        <v>28</v>
      </c>
      <c r="L37" s="75">
        <v>1265000</v>
      </c>
      <c r="M37" s="35">
        <v>138000</v>
      </c>
      <c r="N37" s="36">
        <v>0.85</v>
      </c>
      <c r="O37" s="93">
        <v>0.35</v>
      </c>
      <c r="P37" s="34">
        <v>36</v>
      </c>
      <c r="Q37" s="35">
        <f t="shared" si="4"/>
        <v>1477900</v>
      </c>
      <c r="R37" s="94">
        <v>1</v>
      </c>
      <c r="S37" s="36">
        <v>1</v>
      </c>
      <c r="T37" s="86">
        <f t="shared" si="5"/>
        <v>1477000</v>
      </c>
      <c r="U37" s="13">
        <f t="shared" ref="U37:U39" si="8">T37</f>
        <v>1477000</v>
      </c>
    </row>
    <row r="38" spans="1:21" s="11" customFormat="1" ht="61.5" customHeight="1" x14ac:dyDescent="0.3">
      <c r="A38" s="34" t="s">
        <v>98</v>
      </c>
      <c r="B38" s="33" t="s">
        <v>101</v>
      </c>
      <c r="C38" s="34" t="s">
        <v>1183</v>
      </c>
      <c r="D38" s="33" t="s">
        <v>1615</v>
      </c>
      <c r="E38" s="34">
        <v>2003</v>
      </c>
      <c r="F38" s="34" t="s">
        <v>35</v>
      </c>
      <c r="G38" s="34" t="s">
        <v>47</v>
      </c>
      <c r="H38" s="34" t="s">
        <v>34</v>
      </c>
      <c r="I38" s="33" t="s">
        <v>48</v>
      </c>
      <c r="J38" s="34">
        <v>36</v>
      </c>
      <c r="K38" s="34" t="s">
        <v>28</v>
      </c>
      <c r="L38" s="75">
        <v>1265000</v>
      </c>
      <c r="M38" s="35">
        <v>126000</v>
      </c>
      <c r="N38" s="36">
        <v>0.85</v>
      </c>
      <c r="O38" s="93">
        <v>0.35</v>
      </c>
      <c r="P38" s="34">
        <v>36</v>
      </c>
      <c r="Q38" s="35">
        <f t="shared" si="4"/>
        <v>1349400</v>
      </c>
      <c r="R38" s="94">
        <v>1</v>
      </c>
      <c r="S38" s="36">
        <v>1</v>
      </c>
      <c r="T38" s="86">
        <f t="shared" si="5"/>
        <v>1349000</v>
      </c>
      <c r="U38" s="13">
        <f t="shared" si="8"/>
        <v>1349000</v>
      </c>
    </row>
    <row r="39" spans="1:21" s="11" customFormat="1" ht="61.5" customHeight="1" x14ac:dyDescent="0.3">
      <c r="A39" s="34" t="s">
        <v>23</v>
      </c>
      <c r="B39" s="33" t="s">
        <v>102</v>
      </c>
      <c r="C39" s="34" t="s">
        <v>1184</v>
      </c>
      <c r="D39" s="33" t="s">
        <v>1616</v>
      </c>
      <c r="E39" s="34">
        <v>2003</v>
      </c>
      <c r="F39" s="34" t="s">
        <v>35</v>
      </c>
      <c r="G39" s="34" t="s">
        <v>61</v>
      </c>
      <c r="H39" s="34" t="s">
        <v>34</v>
      </c>
      <c r="I39" s="33" t="s">
        <v>48</v>
      </c>
      <c r="J39" s="34">
        <v>48</v>
      </c>
      <c r="K39" s="34" t="s">
        <v>28</v>
      </c>
      <c r="L39" s="75">
        <v>1319000</v>
      </c>
      <c r="M39" s="35">
        <v>126000</v>
      </c>
      <c r="N39" s="36">
        <v>0.85</v>
      </c>
      <c r="O39" s="93">
        <v>0.35</v>
      </c>
      <c r="P39" s="34">
        <v>48</v>
      </c>
      <c r="Q39" s="35">
        <f t="shared" si="4"/>
        <v>1799200</v>
      </c>
      <c r="R39" s="94">
        <v>1</v>
      </c>
      <c r="S39" s="36">
        <v>1</v>
      </c>
      <c r="T39" s="86">
        <f t="shared" si="5"/>
        <v>1799000</v>
      </c>
      <c r="U39" s="13">
        <f t="shared" si="8"/>
        <v>1799000</v>
      </c>
    </row>
    <row r="40" spans="1:21" s="11" customFormat="1" ht="61.5" customHeight="1" x14ac:dyDescent="0.3">
      <c r="A40" s="240" t="s">
        <v>23</v>
      </c>
      <c r="B40" s="240" t="s">
        <v>108</v>
      </c>
      <c r="C40" s="240" t="s">
        <v>1185</v>
      </c>
      <c r="D40" s="240" t="s">
        <v>1617</v>
      </c>
      <c r="E40" s="33">
        <v>2007</v>
      </c>
      <c r="F40" s="33" t="s">
        <v>92</v>
      </c>
      <c r="G40" s="33" t="s">
        <v>79</v>
      </c>
      <c r="H40" s="33" t="s">
        <v>105</v>
      </c>
      <c r="I40" s="33" t="s">
        <v>109</v>
      </c>
      <c r="J40" s="33">
        <v>15</v>
      </c>
      <c r="K40" s="34" t="s">
        <v>110</v>
      </c>
      <c r="L40" s="75">
        <v>1544000</v>
      </c>
      <c r="M40" s="35">
        <v>173000</v>
      </c>
      <c r="N40" s="36">
        <v>0.85</v>
      </c>
      <c r="O40" s="37">
        <v>0.35</v>
      </c>
      <c r="P40" s="34">
        <v>15</v>
      </c>
      <c r="Q40" s="35">
        <f t="shared" ref="Q40:Q66" si="9">FLOOR(M40*N40*O40*P40,100)</f>
        <v>772000</v>
      </c>
      <c r="R40" s="94">
        <v>1</v>
      </c>
      <c r="S40" s="36">
        <v>0.5</v>
      </c>
      <c r="T40" s="86">
        <f t="shared" ref="T40:T66" si="10">ROUNDDOWN(Q40*R40*S40,-3)</f>
        <v>386000</v>
      </c>
      <c r="U40" s="277">
        <f>SUM(T40:T41)</f>
        <v>772000</v>
      </c>
    </row>
    <row r="41" spans="1:21" s="11" customFormat="1" ht="61.5" customHeight="1" x14ac:dyDescent="0.3">
      <c r="A41" s="240"/>
      <c r="B41" s="240"/>
      <c r="C41" s="240"/>
      <c r="D41" s="240"/>
      <c r="E41" s="33">
        <v>2007</v>
      </c>
      <c r="F41" s="33" t="s">
        <v>35</v>
      </c>
      <c r="G41" s="33" t="s">
        <v>61</v>
      </c>
      <c r="H41" s="33" t="s">
        <v>34</v>
      </c>
      <c r="I41" s="33" t="s">
        <v>109</v>
      </c>
      <c r="J41" s="33">
        <v>15</v>
      </c>
      <c r="K41" s="34" t="s">
        <v>63</v>
      </c>
      <c r="L41" s="75">
        <v>1544000</v>
      </c>
      <c r="M41" s="35">
        <v>173000</v>
      </c>
      <c r="N41" s="36">
        <v>0.85</v>
      </c>
      <c r="O41" s="37">
        <v>0.35</v>
      </c>
      <c r="P41" s="34">
        <v>15</v>
      </c>
      <c r="Q41" s="35">
        <f t="shared" si="9"/>
        <v>772000</v>
      </c>
      <c r="R41" s="94">
        <v>1</v>
      </c>
      <c r="S41" s="36">
        <v>0.5</v>
      </c>
      <c r="T41" s="86">
        <f t="shared" si="10"/>
        <v>386000</v>
      </c>
      <c r="U41" s="277"/>
    </row>
    <row r="42" spans="1:21" s="11" customFormat="1" ht="61.5" customHeight="1" x14ac:dyDescent="0.3">
      <c r="A42" s="240" t="s">
        <v>23</v>
      </c>
      <c r="B42" s="240" t="s">
        <v>108</v>
      </c>
      <c r="C42" s="240" t="s">
        <v>1186</v>
      </c>
      <c r="D42" s="240" t="s">
        <v>1618</v>
      </c>
      <c r="E42" s="33">
        <v>2007</v>
      </c>
      <c r="F42" s="33" t="s">
        <v>35</v>
      </c>
      <c r="G42" s="33" t="s">
        <v>79</v>
      </c>
      <c r="H42" s="33" t="s">
        <v>34</v>
      </c>
      <c r="I42" s="33" t="s">
        <v>109</v>
      </c>
      <c r="J42" s="33">
        <v>15</v>
      </c>
      <c r="K42" s="34" t="s">
        <v>63</v>
      </c>
      <c r="L42" s="35">
        <v>1456000</v>
      </c>
      <c r="M42" s="35">
        <v>173000</v>
      </c>
      <c r="N42" s="36">
        <v>0.85</v>
      </c>
      <c r="O42" s="37">
        <v>0.35</v>
      </c>
      <c r="P42" s="34">
        <v>15</v>
      </c>
      <c r="Q42" s="35">
        <f t="shared" si="9"/>
        <v>772000</v>
      </c>
      <c r="R42" s="94">
        <v>1</v>
      </c>
      <c r="S42" s="36">
        <v>0.5</v>
      </c>
      <c r="T42" s="86">
        <f t="shared" si="10"/>
        <v>386000</v>
      </c>
      <c r="U42" s="277">
        <f>SUM(T42:T43)</f>
        <v>772000</v>
      </c>
    </row>
    <row r="43" spans="1:21" s="11" customFormat="1" ht="61.5" customHeight="1" x14ac:dyDescent="0.3">
      <c r="A43" s="240"/>
      <c r="B43" s="240"/>
      <c r="C43" s="240"/>
      <c r="D43" s="240"/>
      <c r="E43" s="33">
        <v>2007</v>
      </c>
      <c r="F43" s="33" t="s">
        <v>35</v>
      </c>
      <c r="G43" s="33" t="s">
        <v>61</v>
      </c>
      <c r="H43" s="33" t="s">
        <v>34</v>
      </c>
      <c r="I43" s="33" t="s">
        <v>109</v>
      </c>
      <c r="J43" s="33">
        <v>15</v>
      </c>
      <c r="K43" s="34" t="s">
        <v>63</v>
      </c>
      <c r="L43" s="35">
        <v>1456000</v>
      </c>
      <c r="M43" s="35">
        <v>173000</v>
      </c>
      <c r="N43" s="36">
        <v>0.85</v>
      </c>
      <c r="O43" s="37">
        <v>0.35</v>
      </c>
      <c r="P43" s="34">
        <v>15</v>
      </c>
      <c r="Q43" s="35">
        <f t="shared" si="9"/>
        <v>772000</v>
      </c>
      <c r="R43" s="94">
        <v>1</v>
      </c>
      <c r="S43" s="36">
        <v>0.5</v>
      </c>
      <c r="T43" s="86">
        <f t="shared" si="10"/>
        <v>386000</v>
      </c>
      <c r="U43" s="277"/>
    </row>
    <row r="44" spans="1:21" s="11" customFormat="1" ht="61.5" customHeight="1" x14ac:dyDescent="0.3">
      <c r="A44" s="220" t="s">
        <v>23</v>
      </c>
      <c r="B44" s="240" t="s">
        <v>111</v>
      </c>
      <c r="C44" s="220" t="s">
        <v>1187</v>
      </c>
      <c r="D44" s="240" t="s">
        <v>1619</v>
      </c>
      <c r="E44" s="34">
        <v>2008</v>
      </c>
      <c r="F44" s="34" t="s">
        <v>35</v>
      </c>
      <c r="G44" s="34" t="s">
        <v>40</v>
      </c>
      <c r="H44" s="34" t="s">
        <v>78</v>
      </c>
      <c r="I44" s="33" t="s">
        <v>48</v>
      </c>
      <c r="J44" s="34">
        <v>5</v>
      </c>
      <c r="K44" s="34" t="s">
        <v>28</v>
      </c>
      <c r="L44" s="75">
        <v>1480000</v>
      </c>
      <c r="M44" s="35">
        <v>266000</v>
      </c>
      <c r="N44" s="36">
        <v>0.85</v>
      </c>
      <c r="O44" s="93">
        <v>0.35</v>
      </c>
      <c r="P44" s="34">
        <v>5</v>
      </c>
      <c r="Q44" s="35">
        <f t="shared" si="9"/>
        <v>395600</v>
      </c>
      <c r="R44" s="94">
        <v>1</v>
      </c>
      <c r="S44" s="36">
        <v>1</v>
      </c>
      <c r="T44" s="86">
        <f t="shared" si="10"/>
        <v>395000</v>
      </c>
      <c r="U44" s="277">
        <f>SUM(T44:T46)</f>
        <v>1547000</v>
      </c>
    </row>
    <row r="45" spans="1:21" s="11" customFormat="1" ht="61.5" customHeight="1" x14ac:dyDescent="0.3">
      <c r="A45" s="220"/>
      <c r="B45" s="240"/>
      <c r="C45" s="220"/>
      <c r="D45" s="240"/>
      <c r="E45" s="34">
        <v>2008</v>
      </c>
      <c r="F45" s="34" t="s">
        <v>35</v>
      </c>
      <c r="G45" s="34" t="s">
        <v>79</v>
      </c>
      <c r="H45" s="34" t="s">
        <v>34</v>
      </c>
      <c r="I45" s="33" t="s">
        <v>97</v>
      </c>
      <c r="J45" s="34">
        <v>12</v>
      </c>
      <c r="K45" s="34" t="s">
        <v>28</v>
      </c>
      <c r="L45" s="75">
        <v>1480000</v>
      </c>
      <c r="M45" s="87">
        <v>228000</v>
      </c>
      <c r="N45" s="36">
        <v>0.85</v>
      </c>
      <c r="O45" s="93">
        <v>0.35</v>
      </c>
      <c r="P45" s="34">
        <v>12</v>
      </c>
      <c r="Q45" s="35">
        <f t="shared" si="9"/>
        <v>813900</v>
      </c>
      <c r="R45" s="94">
        <v>1</v>
      </c>
      <c r="S45" s="36">
        <v>1</v>
      </c>
      <c r="T45" s="86">
        <f t="shared" si="10"/>
        <v>813000</v>
      </c>
      <c r="U45" s="277"/>
    </row>
    <row r="46" spans="1:21" s="11" customFormat="1" ht="61.5" customHeight="1" x14ac:dyDescent="0.3">
      <c r="A46" s="220"/>
      <c r="B46" s="240"/>
      <c r="C46" s="220"/>
      <c r="D46" s="240"/>
      <c r="E46" s="34">
        <v>2008</v>
      </c>
      <c r="F46" s="34" t="s">
        <v>92</v>
      </c>
      <c r="G46" s="34" t="s">
        <v>61</v>
      </c>
      <c r="H46" s="34" t="s">
        <v>105</v>
      </c>
      <c r="I46" s="33" t="s">
        <v>48</v>
      </c>
      <c r="J46" s="34">
        <v>5</v>
      </c>
      <c r="K46" s="34" t="s">
        <v>28</v>
      </c>
      <c r="L46" s="75">
        <v>1480000</v>
      </c>
      <c r="M46" s="87">
        <v>228000</v>
      </c>
      <c r="N46" s="36">
        <v>0.85</v>
      </c>
      <c r="O46" s="93">
        <v>0.35</v>
      </c>
      <c r="P46" s="34">
        <v>5</v>
      </c>
      <c r="Q46" s="35">
        <f t="shared" si="9"/>
        <v>339100</v>
      </c>
      <c r="R46" s="94">
        <v>1</v>
      </c>
      <c r="S46" s="36">
        <v>1</v>
      </c>
      <c r="T46" s="86">
        <f t="shared" si="10"/>
        <v>339000</v>
      </c>
      <c r="U46" s="277"/>
    </row>
    <row r="47" spans="1:21" s="10" customFormat="1" ht="61.5" customHeight="1" x14ac:dyDescent="0.3">
      <c r="A47" s="34" t="s">
        <v>23</v>
      </c>
      <c r="B47" s="33" t="s">
        <v>112</v>
      </c>
      <c r="C47" s="34" t="s">
        <v>1188</v>
      </c>
      <c r="D47" s="34" t="s">
        <v>113</v>
      </c>
      <c r="E47" s="34">
        <v>2007</v>
      </c>
      <c r="F47" s="34" t="s">
        <v>92</v>
      </c>
      <c r="G47" s="33" t="s">
        <v>62</v>
      </c>
      <c r="H47" s="34" t="s">
        <v>34</v>
      </c>
      <c r="I47" s="33" t="s">
        <v>107</v>
      </c>
      <c r="J47" s="34">
        <v>34</v>
      </c>
      <c r="K47" s="34" t="s">
        <v>28</v>
      </c>
      <c r="L47" s="75">
        <v>1323000</v>
      </c>
      <c r="M47" s="35">
        <v>173000</v>
      </c>
      <c r="N47" s="36">
        <v>0.85</v>
      </c>
      <c r="O47" s="37">
        <v>0.35</v>
      </c>
      <c r="P47" s="34">
        <v>34</v>
      </c>
      <c r="Q47" s="35">
        <f t="shared" si="9"/>
        <v>1749800</v>
      </c>
      <c r="R47" s="36">
        <v>1</v>
      </c>
      <c r="S47" s="36">
        <v>1</v>
      </c>
      <c r="T47" s="86">
        <f t="shared" si="10"/>
        <v>1749000</v>
      </c>
      <c r="U47" s="13">
        <f t="shared" ref="U47:U52" si="11">T47</f>
        <v>1749000</v>
      </c>
    </row>
    <row r="48" spans="1:21" s="10" customFormat="1" ht="61.5" customHeight="1" x14ac:dyDescent="0.3">
      <c r="A48" s="34" t="s">
        <v>23</v>
      </c>
      <c r="B48" s="33" t="s">
        <v>114</v>
      </c>
      <c r="C48" s="34" t="s">
        <v>1189</v>
      </c>
      <c r="D48" s="33" t="s">
        <v>1620</v>
      </c>
      <c r="E48" s="34">
        <v>2006</v>
      </c>
      <c r="F48" s="34" t="s">
        <v>35</v>
      </c>
      <c r="G48" s="34" t="s">
        <v>47</v>
      </c>
      <c r="H48" s="34" t="s">
        <v>34</v>
      </c>
      <c r="I48" s="33" t="s">
        <v>31</v>
      </c>
      <c r="J48" s="34">
        <v>45</v>
      </c>
      <c r="K48" s="34" t="s">
        <v>28</v>
      </c>
      <c r="L48" s="75">
        <v>1269000</v>
      </c>
      <c r="M48" s="35">
        <v>156000</v>
      </c>
      <c r="N48" s="36">
        <v>0.85</v>
      </c>
      <c r="O48" s="37">
        <v>0.35</v>
      </c>
      <c r="P48" s="34">
        <v>45</v>
      </c>
      <c r="Q48" s="35">
        <f t="shared" si="9"/>
        <v>2088400</v>
      </c>
      <c r="R48" s="36">
        <v>1</v>
      </c>
      <c r="S48" s="36">
        <v>1</v>
      </c>
      <c r="T48" s="86">
        <f t="shared" si="10"/>
        <v>2088000</v>
      </c>
      <c r="U48" s="13">
        <f t="shared" si="11"/>
        <v>2088000</v>
      </c>
    </row>
    <row r="49" spans="1:21" s="10" customFormat="1" ht="61.5" customHeight="1" x14ac:dyDescent="0.3">
      <c r="A49" s="34" t="s">
        <v>23</v>
      </c>
      <c r="B49" s="33" t="s">
        <v>115</v>
      </c>
      <c r="C49" s="33" t="s">
        <v>1190</v>
      </c>
      <c r="D49" s="33" t="s">
        <v>1621</v>
      </c>
      <c r="E49" s="34">
        <v>2003</v>
      </c>
      <c r="F49" s="34" t="s">
        <v>92</v>
      </c>
      <c r="G49" s="33" t="s">
        <v>62</v>
      </c>
      <c r="H49" s="34" t="s">
        <v>105</v>
      </c>
      <c r="I49" s="33" t="s">
        <v>31</v>
      </c>
      <c r="J49" s="34">
        <v>35</v>
      </c>
      <c r="K49" s="34" t="s">
        <v>28</v>
      </c>
      <c r="L49" s="75">
        <v>1220000</v>
      </c>
      <c r="M49" s="35">
        <v>105000</v>
      </c>
      <c r="N49" s="36">
        <v>0.85</v>
      </c>
      <c r="O49" s="37">
        <v>0.35</v>
      </c>
      <c r="P49" s="34">
        <v>35</v>
      </c>
      <c r="Q49" s="35">
        <f t="shared" si="9"/>
        <v>1093300</v>
      </c>
      <c r="R49" s="36">
        <v>1</v>
      </c>
      <c r="S49" s="36">
        <v>0.5</v>
      </c>
      <c r="T49" s="86">
        <f t="shared" si="10"/>
        <v>546000</v>
      </c>
      <c r="U49" s="13">
        <f t="shared" si="11"/>
        <v>546000</v>
      </c>
    </row>
    <row r="50" spans="1:21" s="10" customFormat="1" ht="61.5" customHeight="1" x14ac:dyDescent="0.3">
      <c r="A50" s="34" t="s">
        <v>23</v>
      </c>
      <c r="B50" s="33" t="s">
        <v>115</v>
      </c>
      <c r="C50" s="33" t="s">
        <v>1191</v>
      </c>
      <c r="D50" s="33" t="s">
        <v>1622</v>
      </c>
      <c r="E50" s="34">
        <v>2003</v>
      </c>
      <c r="F50" s="34" t="s">
        <v>35</v>
      </c>
      <c r="G50" s="33" t="s">
        <v>62</v>
      </c>
      <c r="H50" s="34" t="s">
        <v>34</v>
      </c>
      <c r="I50" s="33" t="s">
        <v>31</v>
      </c>
      <c r="J50" s="34">
        <v>35</v>
      </c>
      <c r="K50" s="34" t="s">
        <v>28</v>
      </c>
      <c r="L50" s="75">
        <v>1220000</v>
      </c>
      <c r="M50" s="35">
        <v>105000</v>
      </c>
      <c r="N50" s="36">
        <v>0.85</v>
      </c>
      <c r="O50" s="37">
        <v>0.35</v>
      </c>
      <c r="P50" s="34">
        <v>35</v>
      </c>
      <c r="Q50" s="35">
        <f t="shared" si="9"/>
        <v>1093300</v>
      </c>
      <c r="R50" s="36">
        <v>1</v>
      </c>
      <c r="S50" s="36">
        <v>0.5</v>
      </c>
      <c r="T50" s="86">
        <f t="shared" si="10"/>
        <v>546000</v>
      </c>
      <c r="U50" s="13">
        <f t="shared" si="11"/>
        <v>546000</v>
      </c>
    </row>
    <row r="51" spans="1:21" s="10" customFormat="1" ht="61.5" customHeight="1" x14ac:dyDescent="0.3">
      <c r="A51" s="34" t="s">
        <v>23</v>
      </c>
      <c r="B51" s="33" t="s">
        <v>116</v>
      </c>
      <c r="C51" s="33" t="s">
        <v>1192</v>
      </c>
      <c r="D51" s="33" t="s">
        <v>1623</v>
      </c>
      <c r="E51" s="34">
        <v>2003</v>
      </c>
      <c r="F51" s="34" t="s">
        <v>35</v>
      </c>
      <c r="G51" s="33" t="s">
        <v>62</v>
      </c>
      <c r="H51" s="34" t="s">
        <v>34</v>
      </c>
      <c r="I51" s="33" t="s">
        <v>107</v>
      </c>
      <c r="J51" s="34">
        <v>24</v>
      </c>
      <c r="K51" s="34" t="s">
        <v>28</v>
      </c>
      <c r="L51" s="75">
        <v>1220000</v>
      </c>
      <c r="M51" s="35">
        <v>105000</v>
      </c>
      <c r="N51" s="36">
        <v>0.85</v>
      </c>
      <c r="O51" s="37">
        <v>0.35</v>
      </c>
      <c r="P51" s="34">
        <v>24</v>
      </c>
      <c r="Q51" s="35">
        <f t="shared" si="9"/>
        <v>749700</v>
      </c>
      <c r="R51" s="36">
        <v>1</v>
      </c>
      <c r="S51" s="36">
        <v>1</v>
      </c>
      <c r="T51" s="86">
        <f t="shared" si="10"/>
        <v>749000</v>
      </c>
      <c r="U51" s="13">
        <f t="shared" si="11"/>
        <v>749000</v>
      </c>
    </row>
    <row r="52" spans="1:21" s="11" customFormat="1" ht="61.5" customHeight="1" x14ac:dyDescent="0.3">
      <c r="A52" s="33" t="s">
        <v>23</v>
      </c>
      <c r="B52" s="33" t="s">
        <v>117</v>
      </c>
      <c r="C52" s="33" t="s">
        <v>1193</v>
      </c>
      <c r="D52" s="33" t="s">
        <v>1624</v>
      </c>
      <c r="E52" s="33">
        <v>2003</v>
      </c>
      <c r="F52" s="33" t="s">
        <v>35</v>
      </c>
      <c r="G52" s="33" t="s">
        <v>61</v>
      </c>
      <c r="H52" s="33" t="s">
        <v>105</v>
      </c>
      <c r="I52" s="33" t="s">
        <v>109</v>
      </c>
      <c r="J52" s="33">
        <v>28</v>
      </c>
      <c r="K52" s="34" t="s">
        <v>63</v>
      </c>
      <c r="L52" s="75">
        <v>1256000</v>
      </c>
      <c r="M52" s="35">
        <v>105000</v>
      </c>
      <c r="N52" s="36">
        <v>0.85</v>
      </c>
      <c r="O52" s="37">
        <v>0.35</v>
      </c>
      <c r="P52" s="34">
        <v>28</v>
      </c>
      <c r="Q52" s="35">
        <f t="shared" si="9"/>
        <v>874600</v>
      </c>
      <c r="R52" s="94">
        <v>1</v>
      </c>
      <c r="S52" s="36">
        <v>1</v>
      </c>
      <c r="T52" s="86">
        <f t="shared" si="10"/>
        <v>874000</v>
      </c>
      <c r="U52" s="13">
        <f t="shared" si="11"/>
        <v>874000</v>
      </c>
    </row>
    <row r="53" spans="1:21" s="10" customFormat="1" ht="61.5" customHeight="1" x14ac:dyDescent="0.3">
      <c r="A53" s="220" t="s">
        <v>98</v>
      </c>
      <c r="B53" s="240" t="s">
        <v>118</v>
      </c>
      <c r="C53" s="220" t="s">
        <v>1194</v>
      </c>
      <c r="D53" s="240" t="s">
        <v>1625</v>
      </c>
      <c r="E53" s="34">
        <v>2009</v>
      </c>
      <c r="F53" s="34" t="s">
        <v>35</v>
      </c>
      <c r="G53" s="33" t="s">
        <v>119</v>
      </c>
      <c r="H53" s="34" t="s">
        <v>105</v>
      </c>
      <c r="I53" s="33" t="s">
        <v>107</v>
      </c>
      <c r="J53" s="34">
        <v>18</v>
      </c>
      <c r="K53" s="34" t="s">
        <v>28</v>
      </c>
      <c r="L53" s="75">
        <v>1336000</v>
      </c>
      <c r="M53" s="87">
        <v>206000</v>
      </c>
      <c r="N53" s="36">
        <v>0.85</v>
      </c>
      <c r="O53" s="37">
        <v>0.35</v>
      </c>
      <c r="P53" s="34">
        <v>18</v>
      </c>
      <c r="Q53" s="35">
        <f t="shared" si="9"/>
        <v>1103100</v>
      </c>
      <c r="R53" s="36">
        <v>1</v>
      </c>
      <c r="S53" s="36">
        <v>1</v>
      </c>
      <c r="T53" s="86">
        <f t="shared" si="10"/>
        <v>1103000</v>
      </c>
      <c r="U53" s="277">
        <f>SUM(T53:T54)</f>
        <v>1838000</v>
      </c>
    </row>
    <row r="54" spans="1:21" s="10" customFormat="1" ht="61.5" customHeight="1" x14ac:dyDescent="0.3">
      <c r="A54" s="220"/>
      <c r="B54" s="240"/>
      <c r="C54" s="220"/>
      <c r="D54" s="240"/>
      <c r="E54" s="34">
        <v>2009</v>
      </c>
      <c r="F54" s="34" t="s">
        <v>35</v>
      </c>
      <c r="G54" s="34" t="s">
        <v>88</v>
      </c>
      <c r="H54" s="34" t="s">
        <v>34</v>
      </c>
      <c r="I54" s="33" t="s">
        <v>31</v>
      </c>
      <c r="J54" s="34">
        <v>12</v>
      </c>
      <c r="K54" s="34" t="s">
        <v>28</v>
      </c>
      <c r="L54" s="75">
        <v>1336000</v>
      </c>
      <c r="M54" s="35">
        <v>206000</v>
      </c>
      <c r="N54" s="36">
        <v>0.85</v>
      </c>
      <c r="O54" s="37">
        <v>0.35</v>
      </c>
      <c r="P54" s="34">
        <v>12</v>
      </c>
      <c r="Q54" s="35">
        <f t="shared" si="9"/>
        <v>735400</v>
      </c>
      <c r="R54" s="36">
        <v>1</v>
      </c>
      <c r="S54" s="36">
        <v>1</v>
      </c>
      <c r="T54" s="86">
        <f t="shared" si="10"/>
        <v>735000</v>
      </c>
      <c r="U54" s="277"/>
    </row>
    <row r="55" spans="1:21" s="11" customFormat="1" ht="61.5" customHeight="1" x14ac:dyDescent="0.3">
      <c r="A55" s="224" t="s">
        <v>23</v>
      </c>
      <c r="B55" s="224" t="s">
        <v>120</v>
      </c>
      <c r="C55" s="224" t="s">
        <v>1195</v>
      </c>
      <c r="D55" s="224" t="s">
        <v>1626</v>
      </c>
      <c r="E55" s="89" t="s">
        <v>87</v>
      </c>
      <c r="F55" s="89" t="s">
        <v>92</v>
      </c>
      <c r="G55" s="89" t="s">
        <v>40</v>
      </c>
      <c r="H55" s="89" t="s">
        <v>34</v>
      </c>
      <c r="I55" s="89" t="s">
        <v>48</v>
      </c>
      <c r="J55" s="34">
        <v>1.28</v>
      </c>
      <c r="K55" s="34" t="s">
        <v>63</v>
      </c>
      <c r="L55" s="75">
        <v>1257000</v>
      </c>
      <c r="M55" s="35">
        <v>349000</v>
      </c>
      <c r="N55" s="36">
        <v>0.85</v>
      </c>
      <c r="O55" s="37">
        <v>0.35</v>
      </c>
      <c r="P55" s="34">
        <v>1.28</v>
      </c>
      <c r="Q55" s="35">
        <f t="shared" si="9"/>
        <v>132800</v>
      </c>
      <c r="R55" s="36">
        <v>1</v>
      </c>
      <c r="S55" s="36">
        <v>1</v>
      </c>
      <c r="T55" s="86">
        <f t="shared" si="10"/>
        <v>132000</v>
      </c>
      <c r="U55" s="277">
        <f>SUM(T55:T60)</f>
        <v>13535000</v>
      </c>
    </row>
    <row r="56" spans="1:21" s="11" customFormat="1" ht="61.5" customHeight="1" x14ac:dyDescent="0.3">
      <c r="A56" s="224"/>
      <c r="B56" s="224"/>
      <c r="C56" s="224"/>
      <c r="D56" s="224"/>
      <c r="E56" s="89" t="s">
        <v>87</v>
      </c>
      <c r="F56" s="89" t="s">
        <v>35</v>
      </c>
      <c r="G56" s="89" t="s">
        <v>40</v>
      </c>
      <c r="H56" s="89" t="s">
        <v>105</v>
      </c>
      <c r="I56" s="89" t="s">
        <v>121</v>
      </c>
      <c r="J56" s="34">
        <v>2.94</v>
      </c>
      <c r="K56" s="34" t="s">
        <v>63</v>
      </c>
      <c r="L56" s="75">
        <v>1257000</v>
      </c>
      <c r="M56" s="35">
        <v>291000</v>
      </c>
      <c r="N56" s="36">
        <v>0.85</v>
      </c>
      <c r="O56" s="37">
        <v>0.35</v>
      </c>
      <c r="P56" s="34">
        <v>2.94</v>
      </c>
      <c r="Q56" s="35">
        <f t="shared" si="9"/>
        <v>254500</v>
      </c>
      <c r="R56" s="36">
        <v>1</v>
      </c>
      <c r="S56" s="36">
        <v>1</v>
      </c>
      <c r="T56" s="86">
        <f t="shared" si="10"/>
        <v>254000</v>
      </c>
      <c r="U56" s="277"/>
    </row>
    <row r="57" spans="1:21" s="11" customFormat="1" ht="61.5" customHeight="1" x14ac:dyDescent="0.3">
      <c r="A57" s="224"/>
      <c r="B57" s="224"/>
      <c r="C57" s="224"/>
      <c r="D57" s="224"/>
      <c r="E57" s="89" t="s">
        <v>122</v>
      </c>
      <c r="F57" s="89" t="s">
        <v>92</v>
      </c>
      <c r="G57" s="89" t="s">
        <v>40</v>
      </c>
      <c r="H57" s="89" t="s">
        <v>53</v>
      </c>
      <c r="I57" s="89" t="s">
        <v>97</v>
      </c>
      <c r="J57" s="34">
        <v>22.23</v>
      </c>
      <c r="K57" s="34" t="s">
        <v>63</v>
      </c>
      <c r="L57" s="75">
        <v>1257000</v>
      </c>
      <c r="M57" s="35">
        <v>409000</v>
      </c>
      <c r="N57" s="36">
        <v>0.85</v>
      </c>
      <c r="O57" s="37">
        <v>0.35</v>
      </c>
      <c r="P57" s="34">
        <v>22.23</v>
      </c>
      <c r="Q57" s="35">
        <f t="shared" si="9"/>
        <v>2704800</v>
      </c>
      <c r="R57" s="36">
        <v>1</v>
      </c>
      <c r="S57" s="36">
        <v>1</v>
      </c>
      <c r="T57" s="86">
        <f t="shared" si="10"/>
        <v>2704000</v>
      </c>
      <c r="U57" s="277"/>
    </row>
    <row r="58" spans="1:21" s="11" customFormat="1" ht="61.5" customHeight="1" x14ac:dyDescent="0.3">
      <c r="A58" s="224"/>
      <c r="B58" s="224"/>
      <c r="C58" s="224"/>
      <c r="D58" s="224"/>
      <c r="E58" s="89" t="s">
        <v>87</v>
      </c>
      <c r="F58" s="89" t="s">
        <v>123</v>
      </c>
      <c r="G58" s="89" t="s">
        <v>40</v>
      </c>
      <c r="H58" s="89" t="s">
        <v>105</v>
      </c>
      <c r="I58" s="89" t="s">
        <v>124</v>
      </c>
      <c r="J58" s="34">
        <v>60.5</v>
      </c>
      <c r="K58" s="34" t="s">
        <v>125</v>
      </c>
      <c r="L58" s="75">
        <v>1257000</v>
      </c>
      <c r="M58" s="35">
        <v>677000</v>
      </c>
      <c r="N58" s="36">
        <v>1</v>
      </c>
      <c r="O58" s="37">
        <v>0.1</v>
      </c>
      <c r="P58" s="34">
        <v>60.5</v>
      </c>
      <c r="Q58" s="35">
        <f t="shared" si="9"/>
        <v>4095800</v>
      </c>
      <c r="R58" s="36">
        <v>1</v>
      </c>
      <c r="S58" s="36">
        <v>1</v>
      </c>
      <c r="T58" s="86">
        <f t="shared" si="10"/>
        <v>4095000</v>
      </c>
      <c r="U58" s="277"/>
    </row>
    <row r="59" spans="1:21" s="11" customFormat="1" ht="61.5" customHeight="1" x14ac:dyDescent="0.3">
      <c r="A59" s="224"/>
      <c r="B59" s="224"/>
      <c r="C59" s="224"/>
      <c r="D59" s="224"/>
      <c r="E59" s="89" t="s">
        <v>87</v>
      </c>
      <c r="F59" s="89" t="s">
        <v>126</v>
      </c>
      <c r="G59" s="89" t="s">
        <v>127</v>
      </c>
      <c r="H59" s="89" t="s">
        <v>128</v>
      </c>
      <c r="I59" s="89" t="s">
        <v>124</v>
      </c>
      <c r="J59" s="34">
        <v>430.57</v>
      </c>
      <c r="K59" s="34" t="s">
        <v>129</v>
      </c>
      <c r="L59" s="75">
        <v>1257000</v>
      </c>
      <c r="M59" s="35">
        <v>677000</v>
      </c>
      <c r="N59" s="36">
        <v>0.25</v>
      </c>
      <c r="O59" s="93">
        <v>0.1</v>
      </c>
      <c r="P59" s="34">
        <v>430.57</v>
      </c>
      <c r="Q59" s="35">
        <f t="shared" si="9"/>
        <v>7287300</v>
      </c>
      <c r="R59" s="94">
        <v>0.5</v>
      </c>
      <c r="S59" s="36">
        <v>1</v>
      </c>
      <c r="T59" s="86">
        <f t="shared" si="10"/>
        <v>3643000</v>
      </c>
      <c r="U59" s="277"/>
    </row>
    <row r="60" spans="1:21" s="11" customFormat="1" ht="61.5" customHeight="1" x14ac:dyDescent="0.3">
      <c r="A60" s="224"/>
      <c r="B60" s="224"/>
      <c r="C60" s="224"/>
      <c r="D60" s="224"/>
      <c r="E60" s="89" t="s">
        <v>87</v>
      </c>
      <c r="F60" s="89" t="s">
        <v>35</v>
      </c>
      <c r="G60" s="89" t="s">
        <v>47</v>
      </c>
      <c r="H60" s="89" t="s">
        <v>34</v>
      </c>
      <c r="I60" s="89" t="s">
        <v>109</v>
      </c>
      <c r="J60" s="34">
        <v>31.27</v>
      </c>
      <c r="K60" s="34" t="s">
        <v>63</v>
      </c>
      <c r="L60" s="75">
        <v>1257000</v>
      </c>
      <c r="M60" s="35">
        <v>291000</v>
      </c>
      <c r="N60" s="36">
        <v>0.85</v>
      </c>
      <c r="O60" s="37">
        <v>0.35</v>
      </c>
      <c r="P60" s="34">
        <v>31.27</v>
      </c>
      <c r="Q60" s="35">
        <f t="shared" si="9"/>
        <v>2707100</v>
      </c>
      <c r="R60" s="36">
        <v>1</v>
      </c>
      <c r="S60" s="36">
        <v>1</v>
      </c>
      <c r="T60" s="86">
        <f t="shared" si="10"/>
        <v>2707000</v>
      </c>
      <c r="U60" s="277"/>
    </row>
    <row r="61" spans="1:21" s="10" customFormat="1" ht="61.5" customHeight="1" x14ac:dyDescent="0.3">
      <c r="A61" s="34" t="s">
        <v>80</v>
      </c>
      <c r="B61" s="33" t="s">
        <v>131</v>
      </c>
      <c r="C61" s="33" t="s">
        <v>1196</v>
      </c>
      <c r="D61" s="33" t="s">
        <v>1627</v>
      </c>
      <c r="E61" s="34">
        <v>2013</v>
      </c>
      <c r="F61" s="34" t="s">
        <v>35</v>
      </c>
      <c r="G61" s="34" t="s">
        <v>106</v>
      </c>
      <c r="H61" s="34" t="s">
        <v>34</v>
      </c>
      <c r="I61" s="33" t="s">
        <v>48</v>
      </c>
      <c r="J61" s="34">
        <v>10.199999999999999</v>
      </c>
      <c r="K61" s="34" t="s">
        <v>28</v>
      </c>
      <c r="L61" s="75">
        <v>1260000</v>
      </c>
      <c r="M61" s="35">
        <v>329000</v>
      </c>
      <c r="N61" s="36">
        <v>0.85</v>
      </c>
      <c r="O61" s="37">
        <v>0.35</v>
      </c>
      <c r="P61" s="34">
        <v>10.199999999999999</v>
      </c>
      <c r="Q61" s="35">
        <f t="shared" si="9"/>
        <v>998300</v>
      </c>
      <c r="R61" s="94">
        <v>1</v>
      </c>
      <c r="S61" s="36">
        <v>0.5</v>
      </c>
      <c r="T61" s="86">
        <f t="shared" si="10"/>
        <v>499000</v>
      </c>
      <c r="U61" s="13">
        <f>T61</f>
        <v>499000</v>
      </c>
    </row>
    <row r="62" spans="1:21" s="10" customFormat="1" ht="61.5" customHeight="1" x14ac:dyDescent="0.3">
      <c r="A62" s="34" t="s">
        <v>80</v>
      </c>
      <c r="B62" s="33" t="s">
        <v>131</v>
      </c>
      <c r="C62" s="33" t="s">
        <v>1197</v>
      </c>
      <c r="D62" s="33" t="s">
        <v>1628</v>
      </c>
      <c r="E62" s="34">
        <v>2013</v>
      </c>
      <c r="F62" s="34" t="s">
        <v>35</v>
      </c>
      <c r="G62" s="34" t="s">
        <v>47</v>
      </c>
      <c r="H62" s="34" t="s">
        <v>34</v>
      </c>
      <c r="I62" s="33" t="s">
        <v>48</v>
      </c>
      <c r="J62" s="34">
        <v>10.199999999999999</v>
      </c>
      <c r="K62" s="34" t="s">
        <v>28</v>
      </c>
      <c r="L62" s="75">
        <v>1260000</v>
      </c>
      <c r="M62" s="35">
        <v>329000</v>
      </c>
      <c r="N62" s="36">
        <v>0.85</v>
      </c>
      <c r="O62" s="37">
        <v>0.35</v>
      </c>
      <c r="P62" s="34">
        <v>10.199999999999999</v>
      </c>
      <c r="Q62" s="35">
        <f t="shared" si="9"/>
        <v>998300</v>
      </c>
      <c r="R62" s="94">
        <v>1</v>
      </c>
      <c r="S62" s="36">
        <v>0.5</v>
      </c>
      <c r="T62" s="86">
        <f t="shared" si="10"/>
        <v>499000</v>
      </c>
      <c r="U62" s="13">
        <f>T62</f>
        <v>499000</v>
      </c>
    </row>
    <row r="63" spans="1:21" s="11" customFormat="1" ht="61.5" customHeight="1" x14ac:dyDescent="0.3">
      <c r="A63" s="224" t="s">
        <v>80</v>
      </c>
      <c r="B63" s="224" t="s">
        <v>132</v>
      </c>
      <c r="C63" s="224" t="s">
        <v>1198</v>
      </c>
      <c r="D63" s="224" t="s">
        <v>1629</v>
      </c>
      <c r="E63" s="89" t="s">
        <v>133</v>
      </c>
      <c r="F63" s="89" t="s">
        <v>123</v>
      </c>
      <c r="G63" s="89" t="s">
        <v>40</v>
      </c>
      <c r="H63" s="89" t="s">
        <v>34</v>
      </c>
      <c r="I63" s="89" t="s">
        <v>124</v>
      </c>
      <c r="J63" s="34">
        <v>61.57</v>
      </c>
      <c r="K63" s="34" t="s">
        <v>125</v>
      </c>
      <c r="L63" s="75">
        <v>1225000</v>
      </c>
      <c r="M63" s="35">
        <v>632000</v>
      </c>
      <c r="N63" s="36">
        <v>1</v>
      </c>
      <c r="O63" s="37">
        <v>0.1</v>
      </c>
      <c r="P63" s="34">
        <v>61.57</v>
      </c>
      <c r="Q63" s="35">
        <f t="shared" si="9"/>
        <v>3891200</v>
      </c>
      <c r="R63" s="94">
        <v>1</v>
      </c>
      <c r="S63" s="36">
        <v>1</v>
      </c>
      <c r="T63" s="86">
        <f t="shared" si="10"/>
        <v>3891000</v>
      </c>
      <c r="U63" s="277">
        <f>SUM(T63:T64)</f>
        <v>5004000</v>
      </c>
    </row>
    <row r="64" spans="1:21" s="11" customFormat="1" ht="61.5" customHeight="1" x14ac:dyDescent="0.3">
      <c r="A64" s="224"/>
      <c r="B64" s="224"/>
      <c r="C64" s="224"/>
      <c r="D64" s="224"/>
      <c r="E64" s="89" t="s">
        <v>133</v>
      </c>
      <c r="F64" s="89" t="s">
        <v>126</v>
      </c>
      <c r="G64" s="89" t="s">
        <v>134</v>
      </c>
      <c r="H64" s="89" t="s">
        <v>135</v>
      </c>
      <c r="I64" s="89" t="s">
        <v>124</v>
      </c>
      <c r="J64" s="89" t="s">
        <v>136</v>
      </c>
      <c r="K64" s="34" t="s">
        <v>129</v>
      </c>
      <c r="L64" s="75">
        <v>1225000</v>
      </c>
      <c r="M64" s="35">
        <v>632000</v>
      </c>
      <c r="N64" s="36">
        <v>0.25</v>
      </c>
      <c r="O64" s="37">
        <v>0.03</v>
      </c>
      <c r="P64" s="89" t="s">
        <v>136</v>
      </c>
      <c r="Q64" s="35">
        <f t="shared" si="9"/>
        <v>2227700</v>
      </c>
      <c r="R64" s="36">
        <v>0.5</v>
      </c>
      <c r="S64" s="36">
        <v>1</v>
      </c>
      <c r="T64" s="86">
        <f t="shared" si="10"/>
        <v>1113000</v>
      </c>
      <c r="U64" s="277"/>
    </row>
    <row r="65" spans="1:21" s="10" customFormat="1" ht="61.5" customHeight="1" x14ac:dyDescent="0.3">
      <c r="A65" s="220" t="s">
        <v>23</v>
      </c>
      <c r="B65" s="240" t="s">
        <v>137</v>
      </c>
      <c r="C65" s="220" t="s">
        <v>1199</v>
      </c>
      <c r="D65" s="240" t="s">
        <v>1630</v>
      </c>
      <c r="E65" s="34">
        <v>2010</v>
      </c>
      <c r="F65" s="34" t="s">
        <v>35</v>
      </c>
      <c r="G65" s="34" t="s">
        <v>40</v>
      </c>
      <c r="H65" s="34" t="s">
        <v>78</v>
      </c>
      <c r="I65" s="33" t="s">
        <v>31</v>
      </c>
      <c r="J65" s="34">
        <v>6</v>
      </c>
      <c r="K65" s="34" t="s">
        <v>28</v>
      </c>
      <c r="L65" s="75">
        <v>1251000</v>
      </c>
      <c r="M65" s="35">
        <v>261000</v>
      </c>
      <c r="N65" s="36">
        <v>0.85</v>
      </c>
      <c r="O65" s="37">
        <v>0.35</v>
      </c>
      <c r="P65" s="34">
        <v>6</v>
      </c>
      <c r="Q65" s="35">
        <f t="shared" si="9"/>
        <v>465800</v>
      </c>
      <c r="R65" s="94">
        <v>1</v>
      </c>
      <c r="S65" s="36">
        <v>1</v>
      </c>
      <c r="T65" s="86">
        <f t="shared" si="10"/>
        <v>465000</v>
      </c>
      <c r="U65" s="277">
        <f>SUM(T65:T66)</f>
        <v>1128000</v>
      </c>
    </row>
    <row r="66" spans="1:21" s="10" customFormat="1" ht="61.5" customHeight="1" x14ac:dyDescent="0.3">
      <c r="A66" s="220"/>
      <c r="B66" s="240"/>
      <c r="C66" s="220"/>
      <c r="D66" s="240"/>
      <c r="E66" s="34">
        <v>2010</v>
      </c>
      <c r="F66" s="34" t="s">
        <v>35</v>
      </c>
      <c r="G66" s="34" t="s">
        <v>47</v>
      </c>
      <c r="H66" s="34" t="s">
        <v>34</v>
      </c>
      <c r="I66" s="33" t="s">
        <v>31</v>
      </c>
      <c r="J66" s="34">
        <v>10</v>
      </c>
      <c r="K66" s="34" t="s">
        <v>28</v>
      </c>
      <c r="L66" s="75">
        <v>1251000</v>
      </c>
      <c r="M66" s="35">
        <v>223000</v>
      </c>
      <c r="N66" s="36">
        <v>0.85</v>
      </c>
      <c r="O66" s="37">
        <v>0.35</v>
      </c>
      <c r="P66" s="34">
        <v>10</v>
      </c>
      <c r="Q66" s="35">
        <f t="shared" si="9"/>
        <v>663400</v>
      </c>
      <c r="R66" s="94">
        <v>1</v>
      </c>
      <c r="S66" s="36">
        <v>1</v>
      </c>
      <c r="T66" s="86">
        <f t="shared" si="10"/>
        <v>663000</v>
      </c>
      <c r="U66" s="277"/>
    </row>
    <row r="67" spans="1:21" s="11" customFormat="1" ht="61.5" customHeight="1" x14ac:dyDescent="0.3">
      <c r="A67" s="89" t="s">
        <v>23</v>
      </c>
      <c r="B67" s="89" t="s">
        <v>1631</v>
      </c>
      <c r="C67" s="89" t="s">
        <v>1200</v>
      </c>
      <c r="D67" s="89" t="s">
        <v>1632</v>
      </c>
      <c r="E67" s="89" t="s">
        <v>133</v>
      </c>
      <c r="F67" s="89" t="s">
        <v>35</v>
      </c>
      <c r="G67" s="89" t="s">
        <v>47</v>
      </c>
      <c r="H67" s="89" t="s">
        <v>34</v>
      </c>
      <c r="I67" s="89" t="s">
        <v>48</v>
      </c>
      <c r="J67" s="89" t="s">
        <v>141</v>
      </c>
      <c r="K67" s="34" t="s">
        <v>63</v>
      </c>
      <c r="L67" s="75">
        <v>1200000</v>
      </c>
      <c r="M67" s="87">
        <v>288000</v>
      </c>
      <c r="N67" s="36">
        <v>0.85</v>
      </c>
      <c r="O67" s="37">
        <v>0.35</v>
      </c>
      <c r="P67" s="34">
        <v>2.5</v>
      </c>
      <c r="Q67" s="35">
        <f t="shared" ref="Q67:Q86" si="12">FLOOR(M67*N67*O67*P67,100)</f>
        <v>214200</v>
      </c>
      <c r="R67" s="36">
        <v>0.5</v>
      </c>
      <c r="S67" s="36">
        <v>1</v>
      </c>
      <c r="T67" s="86">
        <f t="shared" ref="T67:T86" si="13">ROUNDDOWN(Q67*R67*S67,-3)</f>
        <v>107000</v>
      </c>
      <c r="U67" s="13">
        <f>T67</f>
        <v>107000</v>
      </c>
    </row>
    <row r="68" spans="1:21" s="10" customFormat="1" ht="61.5" customHeight="1" x14ac:dyDescent="0.3">
      <c r="A68" s="220" t="s">
        <v>23</v>
      </c>
      <c r="B68" s="240" t="s">
        <v>142</v>
      </c>
      <c r="C68" s="220" t="s">
        <v>1201</v>
      </c>
      <c r="D68" s="240" t="s">
        <v>143</v>
      </c>
      <c r="E68" s="34">
        <v>2004</v>
      </c>
      <c r="F68" s="34" t="s">
        <v>35</v>
      </c>
      <c r="G68" s="34" t="s">
        <v>61</v>
      </c>
      <c r="H68" s="34" t="s">
        <v>34</v>
      </c>
      <c r="I68" s="33" t="s">
        <v>48</v>
      </c>
      <c r="J68" s="34">
        <v>11</v>
      </c>
      <c r="K68" s="34" t="s">
        <v>28</v>
      </c>
      <c r="L68" s="75">
        <v>1327000</v>
      </c>
      <c r="M68" s="35">
        <v>146000</v>
      </c>
      <c r="N68" s="36">
        <v>0.85</v>
      </c>
      <c r="O68" s="37">
        <v>0.35</v>
      </c>
      <c r="P68" s="34">
        <v>11</v>
      </c>
      <c r="Q68" s="35">
        <f t="shared" si="12"/>
        <v>477700</v>
      </c>
      <c r="R68" s="94">
        <v>1</v>
      </c>
      <c r="S68" s="36">
        <v>1</v>
      </c>
      <c r="T68" s="86">
        <f t="shared" si="13"/>
        <v>477000</v>
      </c>
      <c r="U68" s="277">
        <f>SUM(T68:T69)</f>
        <v>954000</v>
      </c>
    </row>
    <row r="69" spans="1:21" s="10" customFormat="1" ht="61.5" customHeight="1" x14ac:dyDescent="0.3">
      <c r="A69" s="220"/>
      <c r="B69" s="240"/>
      <c r="C69" s="220"/>
      <c r="D69" s="240"/>
      <c r="E69" s="34">
        <v>2004</v>
      </c>
      <c r="F69" s="34" t="s">
        <v>35</v>
      </c>
      <c r="G69" s="34" t="s">
        <v>47</v>
      </c>
      <c r="H69" s="34" t="s">
        <v>34</v>
      </c>
      <c r="I69" s="33" t="s">
        <v>48</v>
      </c>
      <c r="J69" s="34">
        <v>11</v>
      </c>
      <c r="K69" s="34" t="s">
        <v>28</v>
      </c>
      <c r="L69" s="75">
        <v>1327000</v>
      </c>
      <c r="M69" s="35">
        <v>146000</v>
      </c>
      <c r="N69" s="36">
        <v>0.85</v>
      </c>
      <c r="O69" s="37">
        <v>0.35</v>
      </c>
      <c r="P69" s="34">
        <v>11</v>
      </c>
      <c r="Q69" s="35">
        <f t="shared" si="12"/>
        <v>477700</v>
      </c>
      <c r="R69" s="94">
        <v>1</v>
      </c>
      <c r="S69" s="36">
        <v>1</v>
      </c>
      <c r="T69" s="86">
        <f t="shared" si="13"/>
        <v>477000</v>
      </c>
      <c r="U69" s="277"/>
    </row>
    <row r="70" spans="1:21" s="11" customFormat="1" ht="61.5" customHeight="1" x14ac:dyDescent="0.3">
      <c r="A70" s="89" t="s">
        <v>80</v>
      </c>
      <c r="B70" s="89" t="s">
        <v>1633</v>
      </c>
      <c r="C70" s="89" t="s">
        <v>1202</v>
      </c>
      <c r="D70" s="89" t="s">
        <v>1634</v>
      </c>
      <c r="E70" s="89" t="s">
        <v>133</v>
      </c>
      <c r="F70" s="89" t="s">
        <v>35</v>
      </c>
      <c r="G70" s="89" t="s">
        <v>47</v>
      </c>
      <c r="H70" s="89" t="s">
        <v>34</v>
      </c>
      <c r="I70" s="89" t="s">
        <v>48</v>
      </c>
      <c r="J70" s="89" t="s">
        <v>144</v>
      </c>
      <c r="K70" s="34" t="s">
        <v>63</v>
      </c>
      <c r="L70" s="75">
        <v>1155000</v>
      </c>
      <c r="M70" s="87">
        <v>280000</v>
      </c>
      <c r="N70" s="36">
        <v>0.85</v>
      </c>
      <c r="O70" s="37">
        <v>0.35</v>
      </c>
      <c r="P70" s="34">
        <v>12</v>
      </c>
      <c r="Q70" s="35">
        <f t="shared" si="12"/>
        <v>999600</v>
      </c>
      <c r="R70" s="36">
        <v>1</v>
      </c>
      <c r="S70" s="36">
        <v>0.5</v>
      </c>
      <c r="T70" s="86">
        <f t="shared" si="13"/>
        <v>499000</v>
      </c>
      <c r="U70" s="13">
        <f>T70</f>
        <v>499000</v>
      </c>
    </row>
    <row r="71" spans="1:21" s="11" customFormat="1" ht="61.5" customHeight="1" x14ac:dyDescent="0.3">
      <c r="A71" s="89" t="s">
        <v>80</v>
      </c>
      <c r="B71" s="89" t="s">
        <v>1635</v>
      </c>
      <c r="C71" s="89" t="s">
        <v>1203</v>
      </c>
      <c r="D71" s="89" t="s">
        <v>1634</v>
      </c>
      <c r="E71" s="89" t="s">
        <v>133</v>
      </c>
      <c r="F71" s="89" t="s">
        <v>35</v>
      </c>
      <c r="G71" s="89" t="s">
        <v>47</v>
      </c>
      <c r="H71" s="89" t="s">
        <v>34</v>
      </c>
      <c r="I71" s="89" t="s">
        <v>48</v>
      </c>
      <c r="J71" s="89" t="s">
        <v>144</v>
      </c>
      <c r="K71" s="34" t="s">
        <v>63</v>
      </c>
      <c r="L71" s="75">
        <v>1155000</v>
      </c>
      <c r="M71" s="87">
        <v>280000</v>
      </c>
      <c r="N71" s="36">
        <v>0.85</v>
      </c>
      <c r="O71" s="37">
        <v>0.35</v>
      </c>
      <c r="P71" s="34">
        <v>12</v>
      </c>
      <c r="Q71" s="35">
        <f t="shared" si="12"/>
        <v>999600</v>
      </c>
      <c r="R71" s="36">
        <v>1</v>
      </c>
      <c r="S71" s="36">
        <v>0.5</v>
      </c>
      <c r="T71" s="86">
        <f t="shared" si="13"/>
        <v>499000</v>
      </c>
      <c r="U71" s="13">
        <f>T71</f>
        <v>499000</v>
      </c>
    </row>
    <row r="72" spans="1:21" s="11" customFormat="1" ht="61.5" customHeight="1" x14ac:dyDescent="0.3">
      <c r="A72" s="224" t="s">
        <v>23</v>
      </c>
      <c r="B72" s="224" t="s">
        <v>1636</v>
      </c>
      <c r="C72" s="224" t="s">
        <v>1204</v>
      </c>
      <c r="D72" s="224" t="s">
        <v>1637</v>
      </c>
      <c r="E72" s="89" t="s">
        <v>145</v>
      </c>
      <c r="F72" s="89" t="s">
        <v>35</v>
      </c>
      <c r="G72" s="89" t="s">
        <v>62</v>
      </c>
      <c r="H72" s="89" t="s">
        <v>34</v>
      </c>
      <c r="I72" s="89" t="s">
        <v>48</v>
      </c>
      <c r="J72" s="89" t="s">
        <v>146</v>
      </c>
      <c r="K72" s="34" t="s">
        <v>63</v>
      </c>
      <c r="L72" s="35">
        <v>988800</v>
      </c>
      <c r="M72" s="35">
        <v>310000</v>
      </c>
      <c r="N72" s="36">
        <v>0.85</v>
      </c>
      <c r="O72" s="37">
        <v>0.35</v>
      </c>
      <c r="P72" s="34">
        <v>15.96</v>
      </c>
      <c r="Q72" s="35">
        <f t="shared" si="12"/>
        <v>1471900</v>
      </c>
      <c r="R72" s="36">
        <v>1</v>
      </c>
      <c r="S72" s="36">
        <v>1</v>
      </c>
      <c r="T72" s="86">
        <f t="shared" si="13"/>
        <v>1471000</v>
      </c>
      <c r="U72" s="277">
        <f>SUM(T72:T73)</f>
        <v>2513000</v>
      </c>
    </row>
    <row r="73" spans="1:21" s="11" customFormat="1" ht="61.5" customHeight="1" x14ac:dyDescent="0.3">
      <c r="A73" s="224"/>
      <c r="B73" s="224"/>
      <c r="C73" s="224"/>
      <c r="D73" s="224"/>
      <c r="E73" s="89" t="s">
        <v>145</v>
      </c>
      <c r="F73" s="89" t="s">
        <v>35</v>
      </c>
      <c r="G73" s="89" t="s">
        <v>147</v>
      </c>
      <c r="H73" s="89" t="s">
        <v>34</v>
      </c>
      <c r="I73" s="89" t="s">
        <v>48</v>
      </c>
      <c r="J73" s="89" t="s">
        <v>148</v>
      </c>
      <c r="K73" s="34" t="s">
        <v>63</v>
      </c>
      <c r="L73" s="35">
        <v>988800</v>
      </c>
      <c r="M73" s="35">
        <v>310000</v>
      </c>
      <c r="N73" s="36">
        <v>0.85</v>
      </c>
      <c r="O73" s="37">
        <v>0.35</v>
      </c>
      <c r="P73" s="34">
        <v>22.6</v>
      </c>
      <c r="Q73" s="35">
        <f t="shared" si="12"/>
        <v>2084200</v>
      </c>
      <c r="R73" s="36">
        <v>0.5</v>
      </c>
      <c r="S73" s="36">
        <v>1</v>
      </c>
      <c r="T73" s="86">
        <f t="shared" si="13"/>
        <v>1042000</v>
      </c>
      <c r="U73" s="277"/>
    </row>
    <row r="74" spans="1:21" s="10" customFormat="1" ht="61.5" customHeight="1" x14ac:dyDescent="0.3">
      <c r="A74" s="34" t="s">
        <v>23</v>
      </c>
      <c r="B74" s="33">
        <v>1336</v>
      </c>
      <c r="C74" s="34" t="s">
        <v>1205</v>
      </c>
      <c r="D74" s="33" t="s">
        <v>1638</v>
      </c>
      <c r="E74" s="34">
        <v>2013</v>
      </c>
      <c r="F74" s="34" t="s">
        <v>35</v>
      </c>
      <c r="G74" s="34" t="s">
        <v>40</v>
      </c>
      <c r="H74" s="34" t="s">
        <v>81</v>
      </c>
      <c r="I74" s="33" t="s">
        <v>93</v>
      </c>
      <c r="J74" s="34">
        <v>9.35</v>
      </c>
      <c r="K74" s="34" t="s">
        <v>28</v>
      </c>
      <c r="L74" s="75">
        <v>1142000</v>
      </c>
      <c r="M74" s="35">
        <v>631000</v>
      </c>
      <c r="N74" s="36">
        <v>0.85</v>
      </c>
      <c r="O74" s="37">
        <v>0.35</v>
      </c>
      <c r="P74" s="34">
        <v>9.35</v>
      </c>
      <c r="Q74" s="35">
        <f t="shared" si="12"/>
        <v>1755200</v>
      </c>
      <c r="R74" s="94">
        <v>1</v>
      </c>
      <c r="S74" s="36">
        <v>1</v>
      </c>
      <c r="T74" s="86">
        <f t="shared" si="13"/>
        <v>1755000</v>
      </c>
      <c r="U74" s="13">
        <f>T74</f>
        <v>1755000</v>
      </c>
    </row>
    <row r="75" spans="1:21" s="10" customFormat="1" ht="61.5" customHeight="1" x14ac:dyDescent="0.3">
      <c r="A75" s="220" t="s">
        <v>23</v>
      </c>
      <c r="B75" s="240" t="s">
        <v>149</v>
      </c>
      <c r="C75" s="220" t="s">
        <v>1206</v>
      </c>
      <c r="D75" s="240" t="s">
        <v>1639</v>
      </c>
      <c r="E75" s="34">
        <v>2009</v>
      </c>
      <c r="F75" s="34" t="s">
        <v>35</v>
      </c>
      <c r="G75" s="34" t="s">
        <v>47</v>
      </c>
      <c r="H75" s="34" t="s">
        <v>34</v>
      </c>
      <c r="I75" s="33" t="s">
        <v>48</v>
      </c>
      <c r="J75" s="34">
        <v>24.2</v>
      </c>
      <c r="K75" s="34" t="s">
        <v>28</v>
      </c>
      <c r="L75" s="75">
        <v>1068000</v>
      </c>
      <c r="M75" s="35">
        <v>241000</v>
      </c>
      <c r="N75" s="36">
        <v>0.85</v>
      </c>
      <c r="O75" s="37">
        <v>0.35</v>
      </c>
      <c r="P75" s="34">
        <v>24.2</v>
      </c>
      <c r="Q75" s="35">
        <f t="shared" si="12"/>
        <v>1735000</v>
      </c>
      <c r="R75" s="36">
        <v>0.5</v>
      </c>
      <c r="S75" s="36">
        <v>1</v>
      </c>
      <c r="T75" s="86">
        <f t="shared" si="13"/>
        <v>867000</v>
      </c>
      <c r="U75" s="277">
        <f>SUM(T75:T76)</f>
        <v>3289000</v>
      </c>
    </row>
    <row r="76" spans="1:21" s="11" customFormat="1" ht="61.5" customHeight="1" x14ac:dyDescent="0.3">
      <c r="A76" s="220"/>
      <c r="B76" s="240"/>
      <c r="C76" s="220"/>
      <c r="D76" s="240"/>
      <c r="E76" s="78">
        <v>2015</v>
      </c>
      <c r="F76" s="78" t="s">
        <v>150</v>
      </c>
      <c r="G76" s="78" t="s">
        <v>25</v>
      </c>
      <c r="H76" s="78" t="s">
        <v>34</v>
      </c>
      <c r="I76" s="78" t="s">
        <v>151</v>
      </c>
      <c r="J76" s="78">
        <v>72.099999999999994</v>
      </c>
      <c r="K76" s="78" t="s">
        <v>152</v>
      </c>
      <c r="L76" s="75">
        <v>1068000</v>
      </c>
      <c r="M76" s="80">
        <v>672000</v>
      </c>
      <c r="N76" s="81">
        <v>1</v>
      </c>
      <c r="O76" s="82">
        <v>0.1</v>
      </c>
      <c r="P76" s="78">
        <v>72.099999999999994</v>
      </c>
      <c r="Q76" s="35">
        <f t="shared" si="12"/>
        <v>4845100</v>
      </c>
      <c r="R76" s="83">
        <v>0.5</v>
      </c>
      <c r="S76" s="36">
        <v>1</v>
      </c>
      <c r="T76" s="86">
        <f t="shared" si="13"/>
        <v>2422000</v>
      </c>
      <c r="U76" s="277"/>
    </row>
    <row r="77" spans="1:21" s="10" customFormat="1" ht="61.5" customHeight="1" x14ac:dyDescent="0.3">
      <c r="A77" s="34" t="s">
        <v>23</v>
      </c>
      <c r="B77" s="33">
        <v>1343</v>
      </c>
      <c r="C77" s="34" t="s">
        <v>1207</v>
      </c>
      <c r="D77" s="33" t="s">
        <v>1640</v>
      </c>
      <c r="E77" s="34">
        <v>1997</v>
      </c>
      <c r="F77" s="34" t="s">
        <v>35</v>
      </c>
      <c r="G77" s="33" t="s">
        <v>153</v>
      </c>
      <c r="H77" s="34" t="s">
        <v>81</v>
      </c>
      <c r="I77" s="33" t="s">
        <v>31</v>
      </c>
      <c r="J77" s="34">
        <v>3</v>
      </c>
      <c r="K77" s="34" t="s">
        <v>28</v>
      </c>
      <c r="L77" s="75">
        <v>1511000</v>
      </c>
      <c r="M77" s="35">
        <v>37000</v>
      </c>
      <c r="N77" s="36">
        <v>0.85</v>
      </c>
      <c r="O77" s="37">
        <v>0.35</v>
      </c>
      <c r="P77" s="34">
        <v>3</v>
      </c>
      <c r="Q77" s="35">
        <f t="shared" si="12"/>
        <v>33000</v>
      </c>
      <c r="R77" s="94">
        <v>1</v>
      </c>
      <c r="S77" s="36">
        <v>1</v>
      </c>
      <c r="T77" s="86">
        <f t="shared" si="13"/>
        <v>33000</v>
      </c>
      <c r="U77" s="13">
        <f t="shared" ref="U77:U81" si="14">T77</f>
        <v>33000</v>
      </c>
    </row>
    <row r="78" spans="1:21" s="11" customFormat="1" ht="61.5" customHeight="1" x14ac:dyDescent="0.3">
      <c r="A78" s="34" t="s">
        <v>80</v>
      </c>
      <c r="B78" s="33" t="s">
        <v>1641</v>
      </c>
      <c r="C78" s="89" t="s">
        <v>1208</v>
      </c>
      <c r="D78" s="33" t="s">
        <v>1642</v>
      </c>
      <c r="E78" s="34">
        <v>2011</v>
      </c>
      <c r="F78" s="34" t="s">
        <v>35</v>
      </c>
      <c r="G78" s="33" t="s">
        <v>154</v>
      </c>
      <c r="H78" s="34" t="s">
        <v>53</v>
      </c>
      <c r="I78" s="33" t="s">
        <v>48</v>
      </c>
      <c r="J78" s="34">
        <v>9</v>
      </c>
      <c r="K78" s="34" t="s">
        <v>49</v>
      </c>
      <c r="L78" s="75">
        <v>1511000</v>
      </c>
      <c r="M78" s="87">
        <v>338000</v>
      </c>
      <c r="N78" s="36">
        <v>0.85</v>
      </c>
      <c r="O78" s="37">
        <v>0.35</v>
      </c>
      <c r="P78" s="34">
        <v>9</v>
      </c>
      <c r="Q78" s="35">
        <f t="shared" si="12"/>
        <v>904900</v>
      </c>
      <c r="R78" s="36">
        <v>0.5</v>
      </c>
      <c r="S78" s="36">
        <v>0.5</v>
      </c>
      <c r="T78" s="86">
        <f t="shared" si="13"/>
        <v>226000</v>
      </c>
      <c r="U78" s="13">
        <f t="shared" si="14"/>
        <v>226000</v>
      </c>
    </row>
    <row r="79" spans="1:21" s="11" customFormat="1" ht="61.5" customHeight="1" x14ac:dyDescent="0.3">
      <c r="A79" s="34" t="s">
        <v>80</v>
      </c>
      <c r="B79" s="33" t="s">
        <v>1641</v>
      </c>
      <c r="C79" s="89" t="s">
        <v>1209</v>
      </c>
      <c r="D79" s="33" t="s">
        <v>1643</v>
      </c>
      <c r="E79" s="34">
        <v>2011</v>
      </c>
      <c r="F79" s="34" t="s">
        <v>35</v>
      </c>
      <c r="G79" s="33" t="s">
        <v>154</v>
      </c>
      <c r="H79" s="34" t="s">
        <v>53</v>
      </c>
      <c r="I79" s="33" t="s">
        <v>48</v>
      </c>
      <c r="J79" s="34">
        <v>9</v>
      </c>
      <c r="K79" s="34" t="s">
        <v>49</v>
      </c>
      <c r="L79" s="75">
        <v>1511000</v>
      </c>
      <c r="M79" s="87">
        <v>338000</v>
      </c>
      <c r="N79" s="36">
        <v>0.85</v>
      </c>
      <c r="O79" s="37">
        <v>0.35</v>
      </c>
      <c r="P79" s="34">
        <v>9</v>
      </c>
      <c r="Q79" s="35">
        <f t="shared" si="12"/>
        <v>904900</v>
      </c>
      <c r="R79" s="36">
        <v>0.5</v>
      </c>
      <c r="S79" s="36">
        <v>0.5</v>
      </c>
      <c r="T79" s="86">
        <f t="shared" si="13"/>
        <v>226000</v>
      </c>
      <c r="U79" s="13">
        <f t="shared" si="14"/>
        <v>226000</v>
      </c>
    </row>
    <row r="80" spans="1:21" s="11" customFormat="1" ht="61.5" customHeight="1" x14ac:dyDescent="0.3">
      <c r="A80" s="34" t="s">
        <v>80</v>
      </c>
      <c r="B80" s="33" t="s">
        <v>1644</v>
      </c>
      <c r="C80" s="89" t="s">
        <v>1210</v>
      </c>
      <c r="D80" s="33" t="s">
        <v>1645</v>
      </c>
      <c r="E80" s="34">
        <v>2006</v>
      </c>
      <c r="F80" s="34" t="s">
        <v>35</v>
      </c>
      <c r="G80" s="33" t="s">
        <v>155</v>
      </c>
      <c r="H80" s="34" t="s">
        <v>53</v>
      </c>
      <c r="I80" s="33" t="s">
        <v>48</v>
      </c>
      <c r="J80" s="34">
        <v>9</v>
      </c>
      <c r="K80" s="34" t="s">
        <v>49</v>
      </c>
      <c r="L80" s="75">
        <v>1511000</v>
      </c>
      <c r="M80" s="87">
        <v>219000</v>
      </c>
      <c r="N80" s="36">
        <v>0.85</v>
      </c>
      <c r="O80" s="37">
        <v>0.35</v>
      </c>
      <c r="P80" s="34">
        <v>9</v>
      </c>
      <c r="Q80" s="35">
        <f t="shared" si="12"/>
        <v>586300</v>
      </c>
      <c r="R80" s="36">
        <v>0.5</v>
      </c>
      <c r="S80" s="36">
        <v>0.5</v>
      </c>
      <c r="T80" s="86">
        <f t="shared" si="13"/>
        <v>146000</v>
      </c>
      <c r="U80" s="13">
        <f t="shared" si="14"/>
        <v>146000</v>
      </c>
    </row>
    <row r="81" spans="1:21" s="11" customFormat="1" ht="61.5" customHeight="1" x14ac:dyDescent="0.3">
      <c r="A81" s="34" t="s">
        <v>80</v>
      </c>
      <c r="B81" s="33" t="s">
        <v>1646</v>
      </c>
      <c r="C81" s="89" t="s">
        <v>1211</v>
      </c>
      <c r="D81" s="33" t="s">
        <v>1643</v>
      </c>
      <c r="E81" s="34">
        <v>2006</v>
      </c>
      <c r="F81" s="34" t="s">
        <v>35</v>
      </c>
      <c r="G81" s="33" t="s">
        <v>155</v>
      </c>
      <c r="H81" s="34" t="s">
        <v>53</v>
      </c>
      <c r="I81" s="33" t="s">
        <v>48</v>
      </c>
      <c r="J81" s="34">
        <v>9</v>
      </c>
      <c r="K81" s="34" t="s">
        <v>49</v>
      </c>
      <c r="L81" s="75">
        <v>1511000</v>
      </c>
      <c r="M81" s="35">
        <v>219000</v>
      </c>
      <c r="N81" s="36">
        <v>0.85</v>
      </c>
      <c r="O81" s="37">
        <v>0.35</v>
      </c>
      <c r="P81" s="34">
        <v>9</v>
      </c>
      <c r="Q81" s="35">
        <f t="shared" si="12"/>
        <v>586300</v>
      </c>
      <c r="R81" s="36">
        <v>0.5</v>
      </c>
      <c r="S81" s="36">
        <v>0.5</v>
      </c>
      <c r="T81" s="86">
        <f t="shared" si="13"/>
        <v>146000</v>
      </c>
      <c r="U81" s="13">
        <f t="shared" si="14"/>
        <v>146000</v>
      </c>
    </row>
    <row r="82" spans="1:21" s="10" customFormat="1" ht="61.5" customHeight="1" x14ac:dyDescent="0.3">
      <c r="A82" s="220" t="s">
        <v>23</v>
      </c>
      <c r="B82" s="240" t="s">
        <v>1647</v>
      </c>
      <c r="C82" s="220" t="s">
        <v>1212</v>
      </c>
      <c r="D82" s="240" t="s">
        <v>1648</v>
      </c>
      <c r="E82" s="34">
        <v>2006</v>
      </c>
      <c r="F82" s="34" t="s">
        <v>35</v>
      </c>
      <c r="G82" s="33" t="s">
        <v>156</v>
      </c>
      <c r="H82" s="34" t="s">
        <v>81</v>
      </c>
      <c r="I82" s="33" t="s">
        <v>48</v>
      </c>
      <c r="J82" s="34">
        <v>6</v>
      </c>
      <c r="K82" s="34" t="s">
        <v>28</v>
      </c>
      <c r="L82" s="75">
        <v>1511000</v>
      </c>
      <c r="M82" s="35">
        <v>219000</v>
      </c>
      <c r="N82" s="36">
        <v>0.85</v>
      </c>
      <c r="O82" s="37">
        <v>0.35</v>
      </c>
      <c r="P82" s="34">
        <v>6</v>
      </c>
      <c r="Q82" s="35">
        <f t="shared" si="12"/>
        <v>390900</v>
      </c>
      <c r="R82" s="36">
        <v>1</v>
      </c>
      <c r="S82" s="36">
        <v>1</v>
      </c>
      <c r="T82" s="86">
        <f t="shared" si="13"/>
        <v>390000</v>
      </c>
      <c r="U82" s="277">
        <f>SUM(T82:T83)</f>
        <v>633000</v>
      </c>
    </row>
    <row r="83" spans="1:21" s="10" customFormat="1" ht="61.5" customHeight="1" x14ac:dyDescent="0.3">
      <c r="A83" s="220"/>
      <c r="B83" s="240"/>
      <c r="C83" s="220"/>
      <c r="D83" s="240"/>
      <c r="E83" s="34">
        <v>2006</v>
      </c>
      <c r="F83" s="34" t="s">
        <v>35</v>
      </c>
      <c r="G83" s="33" t="s">
        <v>156</v>
      </c>
      <c r="H83" s="34" t="s">
        <v>81</v>
      </c>
      <c r="I83" s="33" t="s">
        <v>31</v>
      </c>
      <c r="J83" s="34">
        <v>4.5</v>
      </c>
      <c r="K83" s="34" t="s">
        <v>28</v>
      </c>
      <c r="L83" s="75">
        <v>1511000</v>
      </c>
      <c r="M83" s="35">
        <v>182000</v>
      </c>
      <c r="N83" s="36">
        <v>0.85</v>
      </c>
      <c r="O83" s="37">
        <v>0.35</v>
      </c>
      <c r="P83" s="34">
        <v>4.5</v>
      </c>
      <c r="Q83" s="35">
        <f t="shared" si="12"/>
        <v>243600</v>
      </c>
      <c r="R83" s="36">
        <v>1</v>
      </c>
      <c r="S83" s="36">
        <v>1</v>
      </c>
      <c r="T83" s="86">
        <f t="shared" si="13"/>
        <v>243000</v>
      </c>
      <c r="U83" s="277"/>
    </row>
    <row r="84" spans="1:21" s="10" customFormat="1" ht="61.5" customHeight="1" x14ac:dyDescent="0.3">
      <c r="A84" s="34" t="s">
        <v>23</v>
      </c>
      <c r="B84" s="33" t="s">
        <v>1649</v>
      </c>
      <c r="C84" s="34" t="s">
        <v>1213</v>
      </c>
      <c r="D84" s="33" t="s">
        <v>1650</v>
      </c>
      <c r="E84" s="34">
        <v>2009</v>
      </c>
      <c r="F84" s="34" t="s">
        <v>35</v>
      </c>
      <c r="G84" s="33" t="s">
        <v>157</v>
      </c>
      <c r="H84" s="34" t="s">
        <v>78</v>
      </c>
      <c r="I84" s="33" t="s">
        <v>31</v>
      </c>
      <c r="J84" s="34">
        <v>5</v>
      </c>
      <c r="K84" s="34" t="s">
        <v>28</v>
      </c>
      <c r="L84" s="75">
        <v>1511000</v>
      </c>
      <c r="M84" s="35">
        <v>242000</v>
      </c>
      <c r="N84" s="36">
        <v>0.85</v>
      </c>
      <c r="O84" s="37">
        <v>0.35</v>
      </c>
      <c r="P84" s="34">
        <v>5</v>
      </c>
      <c r="Q84" s="35">
        <f t="shared" si="12"/>
        <v>359900</v>
      </c>
      <c r="R84" s="36">
        <v>1</v>
      </c>
      <c r="S84" s="36">
        <v>1</v>
      </c>
      <c r="T84" s="86">
        <f t="shared" si="13"/>
        <v>359000</v>
      </c>
      <c r="U84" s="13">
        <f>SUM(T84:T84)</f>
        <v>359000</v>
      </c>
    </row>
    <row r="85" spans="1:21" s="10" customFormat="1" ht="61.5" customHeight="1" x14ac:dyDescent="0.3">
      <c r="A85" s="34" t="s">
        <v>23</v>
      </c>
      <c r="B85" s="33" t="s">
        <v>158</v>
      </c>
      <c r="C85" s="33" t="s">
        <v>1214</v>
      </c>
      <c r="D85" s="33" t="s">
        <v>159</v>
      </c>
      <c r="E85" s="34">
        <v>1997</v>
      </c>
      <c r="F85" s="34" t="s">
        <v>35</v>
      </c>
      <c r="G85" s="34" t="s">
        <v>40</v>
      </c>
      <c r="H85" s="34" t="s">
        <v>81</v>
      </c>
      <c r="I85" s="33" t="s">
        <v>48</v>
      </c>
      <c r="J85" s="34">
        <v>20</v>
      </c>
      <c r="K85" s="34" t="s">
        <v>28</v>
      </c>
      <c r="L85" s="75">
        <v>1293000</v>
      </c>
      <c r="M85" s="35">
        <v>52000</v>
      </c>
      <c r="N85" s="36">
        <v>0.85</v>
      </c>
      <c r="O85" s="37">
        <v>0.35</v>
      </c>
      <c r="P85" s="34">
        <v>20</v>
      </c>
      <c r="Q85" s="35">
        <f t="shared" si="12"/>
        <v>309400</v>
      </c>
      <c r="R85" s="36">
        <v>1</v>
      </c>
      <c r="S85" s="36">
        <v>0.5</v>
      </c>
      <c r="T85" s="86">
        <f t="shared" si="13"/>
        <v>154000</v>
      </c>
      <c r="U85" s="13">
        <f t="shared" ref="U85:U87" si="15">T85</f>
        <v>154000</v>
      </c>
    </row>
    <row r="86" spans="1:21" s="10" customFormat="1" ht="61.5" customHeight="1" x14ac:dyDescent="0.3">
      <c r="A86" s="34" t="s">
        <v>23</v>
      </c>
      <c r="B86" s="33" t="s">
        <v>160</v>
      </c>
      <c r="C86" s="34" t="s">
        <v>1215</v>
      </c>
      <c r="D86" s="33" t="s">
        <v>1651</v>
      </c>
      <c r="E86" s="34">
        <v>2001</v>
      </c>
      <c r="F86" s="34" t="s">
        <v>35</v>
      </c>
      <c r="G86" s="34" t="s">
        <v>40</v>
      </c>
      <c r="H86" s="34" t="s">
        <v>78</v>
      </c>
      <c r="I86" s="33" t="s">
        <v>82</v>
      </c>
      <c r="J86" s="34">
        <v>25</v>
      </c>
      <c r="K86" s="34" t="s">
        <v>28</v>
      </c>
      <c r="L86" s="75">
        <v>1081000</v>
      </c>
      <c r="M86" s="35">
        <v>21000</v>
      </c>
      <c r="N86" s="36">
        <v>0.85</v>
      </c>
      <c r="O86" s="37">
        <v>0.35</v>
      </c>
      <c r="P86" s="34">
        <v>25</v>
      </c>
      <c r="Q86" s="35">
        <f t="shared" si="12"/>
        <v>156100</v>
      </c>
      <c r="R86" s="36">
        <v>1</v>
      </c>
      <c r="S86" s="36">
        <v>1</v>
      </c>
      <c r="T86" s="86">
        <f t="shared" si="13"/>
        <v>156000</v>
      </c>
      <c r="U86" s="13">
        <f t="shared" si="15"/>
        <v>156000</v>
      </c>
    </row>
    <row r="87" spans="1:21" s="10" customFormat="1" ht="61.5" customHeight="1" x14ac:dyDescent="0.3">
      <c r="A87" s="34" t="s">
        <v>23</v>
      </c>
      <c r="B87" s="33" t="s">
        <v>161</v>
      </c>
      <c r="C87" s="33" t="s">
        <v>1215</v>
      </c>
      <c r="D87" s="33" t="s">
        <v>1652</v>
      </c>
      <c r="E87" s="34">
        <v>2002</v>
      </c>
      <c r="F87" s="34" t="s">
        <v>138</v>
      </c>
      <c r="G87" s="34" t="s">
        <v>103</v>
      </c>
      <c r="H87" s="34" t="s">
        <v>140</v>
      </c>
      <c r="I87" s="33" t="s">
        <v>82</v>
      </c>
      <c r="J87" s="34">
        <v>40</v>
      </c>
      <c r="K87" s="34" t="s">
        <v>28</v>
      </c>
      <c r="L87" s="75">
        <v>1050000</v>
      </c>
      <c r="M87" s="35">
        <v>21000</v>
      </c>
      <c r="N87" s="36">
        <v>1</v>
      </c>
      <c r="O87" s="37">
        <v>0.35</v>
      </c>
      <c r="P87" s="34">
        <v>40</v>
      </c>
      <c r="Q87" s="35">
        <f t="shared" ref="Q87:Q101" si="16">FLOOR(M87*N87*O87*P87,100)</f>
        <v>294000</v>
      </c>
      <c r="R87" s="36">
        <v>1</v>
      </c>
      <c r="S87" s="36">
        <v>0.33</v>
      </c>
      <c r="T87" s="86">
        <f t="shared" ref="T87:T101" si="17">ROUNDDOWN(Q87*R87*S87,-3)</f>
        <v>97000</v>
      </c>
      <c r="U87" s="13">
        <f t="shared" si="15"/>
        <v>97000</v>
      </c>
    </row>
    <row r="88" spans="1:21" s="11" customFormat="1" ht="61.5" customHeight="1" x14ac:dyDescent="0.3">
      <c r="A88" s="34" t="s">
        <v>80</v>
      </c>
      <c r="B88" s="33" t="s">
        <v>162</v>
      </c>
      <c r="C88" s="89" t="s">
        <v>1216</v>
      </c>
      <c r="D88" s="33" t="s">
        <v>1653</v>
      </c>
      <c r="E88" s="34">
        <v>2014</v>
      </c>
      <c r="F88" s="34" t="s">
        <v>35</v>
      </c>
      <c r="G88" s="34" t="s">
        <v>40</v>
      </c>
      <c r="H88" s="34" t="s">
        <v>140</v>
      </c>
      <c r="I88" s="33" t="s">
        <v>31</v>
      </c>
      <c r="J88" s="34">
        <v>6.1</v>
      </c>
      <c r="K88" s="34" t="s">
        <v>63</v>
      </c>
      <c r="L88" s="35">
        <v>1050000</v>
      </c>
      <c r="M88" s="35">
        <v>283000</v>
      </c>
      <c r="N88" s="36">
        <v>0.85</v>
      </c>
      <c r="O88" s="37">
        <v>0.35</v>
      </c>
      <c r="P88" s="34">
        <v>6.1</v>
      </c>
      <c r="Q88" s="35">
        <f t="shared" si="16"/>
        <v>513500</v>
      </c>
      <c r="R88" s="36">
        <v>0.5</v>
      </c>
      <c r="S88" s="37">
        <v>0.125</v>
      </c>
      <c r="T88" s="86">
        <f t="shared" si="17"/>
        <v>32000</v>
      </c>
      <c r="U88" s="13">
        <f t="shared" ref="U88:U89" si="18">SUM(T88:T88)</f>
        <v>32000</v>
      </c>
    </row>
    <row r="89" spans="1:21" s="11" customFormat="1" ht="61.5" customHeight="1" x14ac:dyDescent="0.3">
      <c r="A89" s="34" t="s">
        <v>23</v>
      </c>
      <c r="B89" s="33" t="s">
        <v>162</v>
      </c>
      <c r="C89" s="89" t="s">
        <v>1217</v>
      </c>
      <c r="D89" s="33" t="s">
        <v>1654</v>
      </c>
      <c r="E89" s="34">
        <v>2014</v>
      </c>
      <c r="F89" s="34" t="s">
        <v>35</v>
      </c>
      <c r="G89" s="34" t="s">
        <v>40</v>
      </c>
      <c r="H89" s="33" t="s">
        <v>26</v>
      </c>
      <c r="I89" s="33" t="s">
        <v>31</v>
      </c>
      <c r="J89" s="34">
        <v>6.1</v>
      </c>
      <c r="K89" s="34" t="s">
        <v>63</v>
      </c>
      <c r="L89" s="75">
        <v>1240000</v>
      </c>
      <c r="M89" s="35">
        <v>291000</v>
      </c>
      <c r="N89" s="36">
        <v>0.85</v>
      </c>
      <c r="O89" s="37">
        <v>0.35</v>
      </c>
      <c r="P89" s="34">
        <v>6.1</v>
      </c>
      <c r="Q89" s="35">
        <f t="shared" si="16"/>
        <v>528000</v>
      </c>
      <c r="R89" s="36">
        <v>0.5</v>
      </c>
      <c r="S89" s="37">
        <v>0.125</v>
      </c>
      <c r="T89" s="86">
        <f t="shared" si="17"/>
        <v>33000</v>
      </c>
      <c r="U89" s="13">
        <f t="shared" si="18"/>
        <v>33000</v>
      </c>
    </row>
    <row r="90" spans="1:21" s="10" customFormat="1" ht="61.5" customHeight="1" x14ac:dyDescent="0.3">
      <c r="A90" s="34" t="s">
        <v>80</v>
      </c>
      <c r="B90" s="33" t="s">
        <v>163</v>
      </c>
      <c r="C90" s="33" t="s">
        <v>1218</v>
      </c>
      <c r="D90" s="33" t="s">
        <v>1655</v>
      </c>
      <c r="E90" s="34">
        <v>2009</v>
      </c>
      <c r="F90" s="34" t="s">
        <v>35</v>
      </c>
      <c r="G90" s="34" t="s">
        <v>47</v>
      </c>
      <c r="H90" s="34" t="s">
        <v>34</v>
      </c>
      <c r="I90" s="33" t="s">
        <v>48</v>
      </c>
      <c r="J90" s="34">
        <v>8</v>
      </c>
      <c r="K90" s="34" t="s">
        <v>28</v>
      </c>
      <c r="L90" s="75">
        <v>1175000</v>
      </c>
      <c r="M90" s="35">
        <v>241000</v>
      </c>
      <c r="N90" s="36">
        <v>0.85</v>
      </c>
      <c r="O90" s="37">
        <v>0.35</v>
      </c>
      <c r="P90" s="34">
        <v>8</v>
      </c>
      <c r="Q90" s="35">
        <f t="shared" si="16"/>
        <v>573500</v>
      </c>
      <c r="R90" s="36">
        <v>1</v>
      </c>
      <c r="S90" s="36">
        <v>0.5</v>
      </c>
      <c r="T90" s="86">
        <f t="shared" si="17"/>
        <v>286000</v>
      </c>
      <c r="U90" s="13">
        <f t="shared" ref="U90:U93" si="19">T90</f>
        <v>286000</v>
      </c>
    </row>
    <row r="91" spans="1:21" s="10" customFormat="1" ht="61.5" customHeight="1" x14ac:dyDescent="0.3">
      <c r="A91" s="34" t="s">
        <v>80</v>
      </c>
      <c r="B91" s="33" t="s">
        <v>163</v>
      </c>
      <c r="C91" s="33" t="s">
        <v>1219</v>
      </c>
      <c r="D91" s="33" t="s">
        <v>1656</v>
      </c>
      <c r="E91" s="34">
        <v>2009</v>
      </c>
      <c r="F91" s="34" t="s">
        <v>35</v>
      </c>
      <c r="G91" s="34" t="s">
        <v>47</v>
      </c>
      <c r="H91" s="34" t="s">
        <v>34</v>
      </c>
      <c r="I91" s="33" t="s">
        <v>48</v>
      </c>
      <c r="J91" s="34">
        <v>8</v>
      </c>
      <c r="K91" s="34" t="s">
        <v>28</v>
      </c>
      <c r="L91" s="75">
        <v>1175000</v>
      </c>
      <c r="M91" s="35">
        <v>241000</v>
      </c>
      <c r="N91" s="36">
        <v>0.85</v>
      </c>
      <c r="O91" s="37">
        <v>0.35</v>
      </c>
      <c r="P91" s="34">
        <v>8</v>
      </c>
      <c r="Q91" s="35">
        <f t="shared" si="16"/>
        <v>573500</v>
      </c>
      <c r="R91" s="36">
        <v>1</v>
      </c>
      <c r="S91" s="36">
        <v>0.5</v>
      </c>
      <c r="T91" s="86">
        <f t="shared" si="17"/>
        <v>286000</v>
      </c>
      <c r="U91" s="13">
        <f t="shared" si="19"/>
        <v>286000</v>
      </c>
    </row>
    <row r="92" spans="1:21" s="11" customFormat="1" ht="61.5" customHeight="1" x14ac:dyDescent="0.3">
      <c r="A92" s="89" t="s">
        <v>23</v>
      </c>
      <c r="B92" s="89" t="s">
        <v>1657</v>
      </c>
      <c r="C92" s="89" t="s">
        <v>1197</v>
      </c>
      <c r="D92" s="89" t="s">
        <v>1658</v>
      </c>
      <c r="E92" s="89" t="s">
        <v>87</v>
      </c>
      <c r="F92" s="89" t="s">
        <v>35</v>
      </c>
      <c r="G92" s="89" t="s">
        <v>62</v>
      </c>
      <c r="H92" s="89" t="s">
        <v>34</v>
      </c>
      <c r="I92" s="89" t="s">
        <v>48</v>
      </c>
      <c r="J92" s="89" t="s">
        <v>164</v>
      </c>
      <c r="K92" s="34" t="s">
        <v>63</v>
      </c>
      <c r="L92" s="75">
        <v>1264000</v>
      </c>
      <c r="M92" s="35">
        <v>329000</v>
      </c>
      <c r="N92" s="36">
        <v>0.85</v>
      </c>
      <c r="O92" s="37">
        <v>0.35</v>
      </c>
      <c r="P92" s="34">
        <v>10.1</v>
      </c>
      <c r="Q92" s="35">
        <f t="shared" si="16"/>
        <v>988500</v>
      </c>
      <c r="R92" s="36">
        <v>0.5</v>
      </c>
      <c r="S92" s="36">
        <v>1</v>
      </c>
      <c r="T92" s="86">
        <f t="shared" si="17"/>
        <v>494000</v>
      </c>
      <c r="U92" s="13">
        <f t="shared" si="19"/>
        <v>494000</v>
      </c>
    </row>
    <row r="93" spans="1:21" s="10" customFormat="1" ht="61.5" customHeight="1" x14ac:dyDescent="0.3">
      <c r="A93" s="34" t="s">
        <v>23</v>
      </c>
      <c r="B93" s="33" t="s">
        <v>165</v>
      </c>
      <c r="C93" s="34" t="s">
        <v>1220</v>
      </c>
      <c r="D93" s="33" t="s">
        <v>1659</v>
      </c>
      <c r="E93" s="34">
        <v>1998</v>
      </c>
      <c r="F93" s="34" t="s">
        <v>35</v>
      </c>
      <c r="G93" s="34" t="s">
        <v>40</v>
      </c>
      <c r="H93" s="34" t="s">
        <v>81</v>
      </c>
      <c r="I93" s="33" t="s">
        <v>48</v>
      </c>
      <c r="J93" s="34">
        <v>22</v>
      </c>
      <c r="K93" s="34" t="s">
        <v>28</v>
      </c>
      <c r="L93" s="75">
        <v>1240000</v>
      </c>
      <c r="M93" s="35">
        <v>52000</v>
      </c>
      <c r="N93" s="36">
        <v>0.85</v>
      </c>
      <c r="O93" s="37">
        <v>0.35</v>
      </c>
      <c r="P93" s="34">
        <v>22</v>
      </c>
      <c r="Q93" s="35">
        <f t="shared" si="16"/>
        <v>340300</v>
      </c>
      <c r="R93" s="36">
        <v>1</v>
      </c>
      <c r="S93" s="36">
        <v>1</v>
      </c>
      <c r="T93" s="86">
        <f t="shared" si="17"/>
        <v>340000</v>
      </c>
      <c r="U93" s="13">
        <f t="shared" si="19"/>
        <v>340000</v>
      </c>
    </row>
    <row r="94" spans="1:21" s="10" customFormat="1" ht="61.5" customHeight="1" x14ac:dyDescent="0.3">
      <c r="A94" s="34" t="s">
        <v>23</v>
      </c>
      <c r="B94" s="33" t="s">
        <v>166</v>
      </c>
      <c r="C94" s="34" t="s">
        <v>1221</v>
      </c>
      <c r="D94" s="33" t="s">
        <v>1660</v>
      </c>
      <c r="E94" s="34">
        <v>2005</v>
      </c>
      <c r="F94" s="34" t="s">
        <v>138</v>
      </c>
      <c r="G94" s="34" t="s">
        <v>103</v>
      </c>
      <c r="H94" s="34" t="s">
        <v>81</v>
      </c>
      <c r="I94" s="33" t="s">
        <v>104</v>
      </c>
      <c r="J94" s="34">
        <v>18</v>
      </c>
      <c r="K94" s="34" t="s">
        <v>28</v>
      </c>
      <c r="L94" s="75">
        <v>1605000</v>
      </c>
      <c r="M94" s="35">
        <v>27000</v>
      </c>
      <c r="N94" s="36">
        <v>1</v>
      </c>
      <c r="O94" s="37">
        <v>0.35</v>
      </c>
      <c r="P94" s="34">
        <v>18</v>
      </c>
      <c r="Q94" s="35">
        <f t="shared" si="16"/>
        <v>170100</v>
      </c>
      <c r="R94" s="36">
        <v>1</v>
      </c>
      <c r="S94" s="36">
        <v>1</v>
      </c>
      <c r="T94" s="86">
        <f t="shared" si="17"/>
        <v>170000</v>
      </c>
      <c r="U94" s="13">
        <f t="shared" ref="U94:U96" si="20">T94</f>
        <v>170000</v>
      </c>
    </row>
    <row r="95" spans="1:21" s="10" customFormat="1" ht="61.5" customHeight="1" x14ac:dyDescent="0.3">
      <c r="A95" s="34" t="s">
        <v>23</v>
      </c>
      <c r="B95" s="33" t="s">
        <v>167</v>
      </c>
      <c r="C95" s="34" t="s">
        <v>1222</v>
      </c>
      <c r="D95" s="33" t="s">
        <v>168</v>
      </c>
      <c r="E95" s="34">
        <v>1998</v>
      </c>
      <c r="F95" s="34" t="s">
        <v>35</v>
      </c>
      <c r="G95" s="34" t="s">
        <v>88</v>
      </c>
      <c r="H95" s="34" t="s">
        <v>34</v>
      </c>
      <c r="I95" s="33" t="s">
        <v>31</v>
      </c>
      <c r="J95" s="34">
        <v>9</v>
      </c>
      <c r="K95" s="34" t="s">
        <v>28</v>
      </c>
      <c r="L95" s="75">
        <v>1518000</v>
      </c>
      <c r="M95" s="35">
        <v>37000</v>
      </c>
      <c r="N95" s="36">
        <v>0.85</v>
      </c>
      <c r="O95" s="37">
        <v>0.35</v>
      </c>
      <c r="P95" s="34">
        <v>9</v>
      </c>
      <c r="Q95" s="35">
        <f t="shared" si="16"/>
        <v>99000</v>
      </c>
      <c r="R95" s="36">
        <v>1</v>
      </c>
      <c r="S95" s="36">
        <v>1</v>
      </c>
      <c r="T95" s="86">
        <f t="shared" si="17"/>
        <v>99000</v>
      </c>
      <c r="U95" s="13">
        <f t="shared" si="20"/>
        <v>99000</v>
      </c>
    </row>
    <row r="96" spans="1:21" s="11" customFormat="1" ht="61.5" customHeight="1" x14ac:dyDescent="0.3">
      <c r="A96" s="34" t="s">
        <v>23</v>
      </c>
      <c r="B96" s="33" t="s">
        <v>1662</v>
      </c>
      <c r="C96" s="89" t="s">
        <v>1223</v>
      </c>
      <c r="D96" s="33" t="s">
        <v>1661</v>
      </c>
      <c r="E96" s="34">
        <v>2013</v>
      </c>
      <c r="F96" s="34" t="s">
        <v>35</v>
      </c>
      <c r="G96" s="33" t="s">
        <v>169</v>
      </c>
      <c r="H96" s="33" t="s">
        <v>26</v>
      </c>
      <c r="I96" s="33" t="s">
        <v>109</v>
      </c>
      <c r="J96" s="34">
        <v>7.8</v>
      </c>
      <c r="K96" s="34" t="s">
        <v>63</v>
      </c>
      <c r="L96" s="75">
        <v>1249000</v>
      </c>
      <c r="M96" s="35">
        <v>274000</v>
      </c>
      <c r="N96" s="88">
        <v>0.85</v>
      </c>
      <c r="O96" s="37">
        <v>0.35</v>
      </c>
      <c r="P96" s="34">
        <v>7.8</v>
      </c>
      <c r="Q96" s="35">
        <f t="shared" si="16"/>
        <v>635800</v>
      </c>
      <c r="R96" s="36">
        <v>0.5</v>
      </c>
      <c r="S96" s="36">
        <v>0.25</v>
      </c>
      <c r="T96" s="86">
        <f t="shared" si="17"/>
        <v>79000</v>
      </c>
      <c r="U96" s="13">
        <f t="shared" si="20"/>
        <v>79000</v>
      </c>
    </row>
    <row r="97" spans="1:21" s="10" customFormat="1" ht="61.5" customHeight="1" x14ac:dyDescent="0.3">
      <c r="A97" s="220" t="s">
        <v>23</v>
      </c>
      <c r="B97" s="240" t="s">
        <v>170</v>
      </c>
      <c r="C97" s="220" t="s">
        <v>1224</v>
      </c>
      <c r="D97" s="240" t="s">
        <v>1663</v>
      </c>
      <c r="E97" s="34">
        <v>2010</v>
      </c>
      <c r="F97" s="34" t="s">
        <v>138</v>
      </c>
      <c r="G97" s="34" t="s">
        <v>103</v>
      </c>
      <c r="H97" s="34" t="s">
        <v>78</v>
      </c>
      <c r="I97" s="33" t="s">
        <v>171</v>
      </c>
      <c r="J97" s="34">
        <v>40</v>
      </c>
      <c r="K97" s="34" t="s">
        <v>28</v>
      </c>
      <c r="L97" s="75">
        <v>1494000</v>
      </c>
      <c r="M97" s="35">
        <v>642000</v>
      </c>
      <c r="N97" s="36">
        <v>1</v>
      </c>
      <c r="O97" s="37">
        <v>0.35</v>
      </c>
      <c r="P97" s="34">
        <v>40</v>
      </c>
      <c r="Q97" s="35">
        <f t="shared" si="16"/>
        <v>8988000</v>
      </c>
      <c r="R97" s="36">
        <v>1</v>
      </c>
      <c r="S97" s="36">
        <v>1</v>
      </c>
      <c r="T97" s="86">
        <f t="shared" si="17"/>
        <v>8988000</v>
      </c>
      <c r="U97" s="277">
        <f>SUM(T97:T99)</f>
        <v>9475000</v>
      </c>
    </row>
    <row r="98" spans="1:21" s="10" customFormat="1" ht="61.5" customHeight="1" x14ac:dyDescent="0.3">
      <c r="A98" s="220"/>
      <c r="B98" s="240"/>
      <c r="C98" s="220"/>
      <c r="D98" s="240"/>
      <c r="E98" s="34">
        <v>2010</v>
      </c>
      <c r="F98" s="34" t="s">
        <v>138</v>
      </c>
      <c r="G98" s="34" t="s">
        <v>103</v>
      </c>
      <c r="H98" s="34" t="s">
        <v>81</v>
      </c>
      <c r="I98" s="33" t="s">
        <v>104</v>
      </c>
      <c r="J98" s="34">
        <v>18</v>
      </c>
      <c r="K98" s="34" t="s">
        <v>28</v>
      </c>
      <c r="L98" s="75">
        <v>1494000</v>
      </c>
      <c r="M98" s="35">
        <v>50000</v>
      </c>
      <c r="N98" s="36">
        <v>1</v>
      </c>
      <c r="O98" s="37">
        <v>0.35</v>
      </c>
      <c r="P98" s="34">
        <v>18</v>
      </c>
      <c r="Q98" s="35">
        <f t="shared" si="16"/>
        <v>315000</v>
      </c>
      <c r="R98" s="36">
        <v>1</v>
      </c>
      <c r="S98" s="36">
        <v>1</v>
      </c>
      <c r="T98" s="86">
        <f t="shared" si="17"/>
        <v>315000</v>
      </c>
      <c r="U98" s="277"/>
    </row>
    <row r="99" spans="1:21" s="10" customFormat="1" ht="61.5" customHeight="1" x14ac:dyDescent="0.3">
      <c r="A99" s="220"/>
      <c r="B99" s="240"/>
      <c r="C99" s="220"/>
      <c r="D99" s="240"/>
      <c r="E99" s="34">
        <v>2010</v>
      </c>
      <c r="F99" s="34" t="s">
        <v>138</v>
      </c>
      <c r="G99" s="34" t="s">
        <v>103</v>
      </c>
      <c r="H99" s="34" t="s">
        <v>78</v>
      </c>
      <c r="I99" s="33" t="s">
        <v>82</v>
      </c>
      <c r="J99" s="34">
        <v>12</v>
      </c>
      <c r="K99" s="34" t="s">
        <v>28</v>
      </c>
      <c r="L99" s="75">
        <v>1494000</v>
      </c>
      <c r="M99" s="35">
        <v>41000</v>
      </c>
      <c r="N99" s="36">
        <v>1</v>
      </c>
      <c r="O99" s="37">
        <v>0.35</v>
      </c>
      <c r="P99" s="34">
        <v>12</v>
      </c>
      <c r="Q99" s="35">
        <f t="shared" si="16"/>
        <v>172200</v>
      </c>
      <c r="R99" s="36">
        <v>1</v>
      </c>
      <c r="S99" s="36">
        <v>1</v>
      </c>
      <c r="T99" s="86">
        <f t="shared" si="17"/>
        <v>172000</v>
      </c>
      <c r="U99" s="277"/>
    </row>
    <row r="100" spans="1:21" s="10" customFormat="1" ht="61.5" customHeight="1" x14ac:dyDescent="0.3">
      <c r="A100" s="34" t="s">
        <v>23</v>
      </c>
      <c r="B100" s="33" t="s">
        <v>172</v>
      </c>
      <c r="C100" s="34" t="s">
        <v>1225</v>
      </c>
      <c r="D100" s="33" t="s">
        <v>1664</v>
      </c>
      <c r="E100" s="34">
        <v>2000</v>
      </c>
      <c r="F100" s="34" t="s">
        <v>138</v>
      </c>
      <c r="G100" s="34" t="s">
        <v>103</v>
      </c>
      <c r="H100" s="34" t="s">
        <v>81</v>
      </c>
      <c r="I100" s="33" t="s">
        <v>104</v>
      </c>
      <c r="J100" s="34">
        <v>18</v>
      </c>
      <c r="K100" s="34" t="s">
        <v>28</v>
      </c>
      <c r="L100" s="75">
        <v>1553000</v>
      </c>
      <c r="M100" s="35">
        <v>26000</v>
      </c>
      <c r="N100" s="36">
        <v>1</v>
      </c>
      <c r="O100" s="37">
        <v>0.35</v>
      </c>
      <c r="P100" s="34">
        <v>18</v>
      </c>
      <c r="Q100" s="35">
        <f t="shared" si="16"/>
        <v>163800</v>
      </c>
      <c r="R100" s="36">
        <v>1</v>
      </c>
      <c r="S100" s="36">
        <v>0.5</v>
      </c>
      <c r="T100" s="86">
        <f t="shared" si="17"/>
        <v>81000</v>
      </c>
      <c r="U100" s="13">
        <f>T100</f>
        <v>81000</v>
      </c>
    </row>
    <row r="101" spans="1:21" s="10" customFormat="1" ht="61.5" customHeight="1" x14ac:dyDescent="0.3">
      <c r="A101" s="34" t="s">
        <v>23</v>
      </c>
      <c r="B101" s="33" t="s">
        <v>175</v>
      </c>
      <c r="C101" s="34" t="s">
        <v>1226</v>
      </c>
      <c r="D101" s="33" t="s">
        <v>1665</v>
      </c>
      <c r="E101" s="34">
        <v>2002</v>
      </c>
      <c r="F101" s="34" t="s">
        <v>138</v>
      </c>
      <c r="G101" s="34" t="s">
        <v>103</v>
      </c>
      <c r="H101" s="34" t="s">
        <v>140</v>
      </c>
      <c r="I101" s="33" t="s">
        <v>104</v>
      </c>
      <c r="J101" s="34">
        <v>15</v>
      </c>
      <c r="K101" s="34" t="s">
        <v>28</v>
      </c>
      <c r="L101" s="75">
        <v>1510000</v>
      </c>
      <c r="M101" s="35">
        <v>26000</v>
      </c>
      <c r="N101" s="36">
        <v>1</v>
      </c>
      <c r="O101" s="37">
        <v>0.35</v>
      </c>
      <c r="P101" s="34">
        <v>15</v>
      </c>
      <c r="Q101" s="35">
        <f t="shared" si="16"/>
        <v>136500</v>
      </c>
      <c r="R101" s="36">
        <v>1</v>
      </c>
      <c r="S101" s="36">
        <v>1</v>
      </c>
      <c r="T101" s="86">
        <f t="shared" si="17"/>
        <v>136000</v>
      </c>
      <c r="U101" s="13">
        <f t="shared" ref="U101" si="21">T101</f>
        <v>136000</v>
      </c>
    </row>
    <row r="102" spans="1:21" s="10" customFormat="1" ht="61.5" customHeight="1" x14ac:dyDescent="0.3">
      <c r="A102" s="34" t="s">
        <v>23</v>
      </c>
      <c r="B102" s="33" t="s">
        <v>176</v>
      </c>
      <c r="C102" s="34" t="s">
        <v>1227</v>
      </c>
      <c r="D102" s="33" t="s">
        <v>1666</v>
      </c>
      <c r="E102" s="34">
        <v>2011</v>
      </c>
      <c r="F102" s="34" t="s">
        <v>35</v>
      </c>
      <c r="G102" s="34" t="s">
        <v>47</v>
      </c>
      <c r="H102" s="34" t="s">
        <v>34</v>
      </c>
      <c r="I102" s="33" t="s">
        <v>48</v>
      </c>
      <c r="J102" s="34">
        <v>32</v>
      </c>
      <c r="K102" s="34" t="s">
        <v>28</v>
      </c>
      <c r="L102" s="75">
        <v>1510000</v>
      </c>
      <c r="M102" s="87">
        <v>288000</v>
      </c>
      <c r="N102" s="36">
        <v>0.85</v>
      </c>
      <c r="O102" s="37">
        <v>0.35</v>
      </c>
      <c r="P102" s="34">
        <v>32</v>
      </c>
      <c r="Q102" s="35">
        <f t="shared" ref="Q102:Q114" si="22">FLOOR(M102*N102*O102*P102,100)</f>
        <v>2741700</v>
      </c>
      <c r="R102" s="36">
        <v>1</v>
      </c>
      <c r="S102" s="36">
        <v>1</v>
      </c>
      <c r="T102" s="86">
        <f t="shared" ref="T102:T114" si="23">ROUNDDOWN(Q102*R102*S102,-3)</f>
        <v>2741000</v>
      </c>
      <c r="U102" s="13">
        <f>T102</f>
        <v>2741000</v>
      </c>
    </row>
    <row r="103" spans="1:21" s="10" customFormat="1" ht="61.5" customHeight="1" x14ac:dyDescent="0.3">
      <c r="A103" s="34" t="s">
        <v>23</v>
      </c>
      <c r="B103" s="33" t="s">
        <v>177</v>
      </c>
      <c r="C103" s="34" t="s">
        <v>1228</v>
      </c>
      <c r="D103" s="33" t="s">
        <v>1667</v>
      </c>
      <c r="E103" s="34">
        <v>1998</v>
      </c>
      <c r="F103" s="34" t="s">
        <v>35</v>
      </c>
      <c r="G103" s="34" t="s">
        <v>40</v>
      </c>
      <c r="H103" s="34" t="s">
        <v>78</v>
      </c>
      <c r="I103" s="33" t="s">
        <v>82</v>
      </c>
      <c r="J103" s="34">
        <v>12</v>
      </c>
      <c r="K103" s="34" t="s">
        <v>28</v>
      </c>
      <c r="L103" s="75">
        <v>1570000</v>
      </c>
      <c r="M103" s="35">
        <v>22000</v>
      </c>
      <c r="N103" s="36">
        <v>0.85</v>
      </c>
      <c r="O103" s="37">
        <v>0.35</v>
      </c>
      <c r="P103" s="34">
        <v>12</v>
      </c>
      <c r="Q103" s="35">
        <f t="shared" si="22"/>
        <v>78500</v>
      </c>
      <c r="R103" s="36">
        <v>1</v>
      </c>
      <c r="S103" s="36">
        <v>1</v>
      </c>
      <c r="T103" s="86">
        <f t="shared" si="23"/>
        <v>78000</v>
      </c>
      <c r="U103" s="13">
        <f>T103</f>
        <v>78000</v>
      </c>
    </row>
    <row r="104" spans="1:21" s="10" customFormat="1" ht="61.5" customHeight="1" x14ac:dyDescent="0.3">
      <c r="A104" s="34" t="s">
        <v>23</v>
      </c>
      <c r="B104" s="33" t="s">
        <v>178</v>
      </c>
      <c r="C104" s="34" t="s">
        <v>1229</v>
      </c>
      <c r="D104" s="33" t="s">
        <v>1668</v>
      </c>
      <c r="E104" s="34">
        <v>2002</v>
      </c>
      <c r="F104" s="34" t="s">
        <v>35</v>
      </c>
      <c r="G104" s="34" t="s">
        <v>40</v>
      </c>
      <c r="H104" s="34" t="s">
        <v>78</v>
      </c>
      <c r="I104" s="33" t="s">
        <v>31</v>
      </c>
      <c r="J104" s="34">
        <v>30</v>
      </c>
      <c r="K104" s="34" t="s">
        <v>28</v>
      </c>
      <c r="L104" s="75">
        <v>1840000</v>
      </c>
      <c r="M104" s="35">
        <v>127000</v>
      </c>
      <c r="N104" s="36">
        <v>0.85</v>
      </c>
      <c r="O104" s="37">
        <v>0.35</v>
      </c>
      <c r="P104" s="34">
        <v>30</v>
      </c>
      <c r="Q104" s="35">
        <f t="shared" si="22"/>
        <v>1133400</v>
      </c>
      <c r="R104" s="36">
        <v>1</v>
      </c>
      <c r="S104" s="36">
        <v>1</v>
      </c>
      <c r="T104" s="86">
        <f t="shared" si="23"/>
        <v>1133000</v>
      </c>
      <c r="U104" s="13">
        <f>T104</f>
        <v>1133000</v>
      </c>
    </row>
    <row r="105" spans="1:21" s="10" customFormat="1" ht="61.5" customHeight="1" x14ac:dyDescent="0.3">
      <c r="A105" s="34" t="s">
        <v>23</v>
      </c>
      <c r="B105" s="33" t="s">
        <v>179</v>
      </c>
      <c r="C105" s="34" t="s">
        <v>1230</v>
      </c>
      <c r="D105" s="33" t="s">
        <v>1669</v>
      </c>
      <c r="E105" s="34">
        <v>2006</v>
      </c>
      <c r="F105" s="34" t="s">
        <v>35</v>
      </c>
      <c r="G105" s="34" t="s">
        <v>61</v>
      </c>
      <c r="H105" s="34" t="s">
        <v>34</v>
      </c>
      <c r="I105" s="33" t="s">
        <v>31</v>
      </c>
      <c r="J105" s="34">
        <v>9.5</v>
      </c>
      <c r="K105" s="34" t="s">
        <v>28</v>
      </c>
      <c r="L105" s="75">
        <v>1230000</v>
      </c>
      <c r="M105" s="35">
        <v>156000</v>
      </c>
      <c r="N105" s="36">
        <v>0.85</v>
      </c>
      <c r="O105" s="37">
        <v>0.35</v>
      </c>
      <c r="P105" s="34">
        <v>9.5</v>
      </c>
      <c r="Q105" s="35">
        <f t="shared" si="22"/>
        <v>440800</v>
      </c>
      <c r="R105" s="36">
        <v>1</v>
      </c>
      <c r="S105" s="36">
        <v>1</v>
      </c>
      <c r="T105" s="86">
        <f t="shared" si="23"/>
        <v>440000</v>
      </c>
      <c r="U105" s="13">
        <f>T105</f>
        <v>440000</v>
      </c>
    </row>
    <row r="106" spans="1:21" s="10" customFormat="1" ht="61.5" customHeight="1" x14ac:dyDescent="0.3">
      <c r="A106" s="220" t="s">
        <v>23</v>
      </c>
      <c r="B106" s="240" t="s">
        <v>180</v>
      </c>
      <c r="C106" s="220" t="s">
        <v>1231</v>
      </c>
      <c r="D106" s="240" t="s">
        <v>181</v>
      </c>
      <c r="E106" s="34">
        <v>1994</v>
      </c>
      <c r="F106" s="34" t="s">
        <v>35</v>
      </c>
      <c r="G106" s="34" t="s">
        <v>79</v>
      </c>
      <c r="H106" s="34" t="s">
        <v>34</v>
      </c>
      <c r="I106" s="33" t="s">
        <v>48</v>
      </c>
      <c r="J106" s="34">
        <v>5</v>
      </c>
      <c r="K106" s="34" t="s">
        <v>28</v>
      </c>
      <c r="L106" s="75">
        <v>1256000</v>
      </c>
      <c r="M106" s="35">
        <v>45000</v>
      </c>
      <c r="N106" s="36">
        <v>0.85</v>
      </c>
      <c r="O106" s="37">
        <v>0.35</v>
      </c>
      <c r="P106" s="34">
        <v>5</v>
      </c>
      <c r="Q106" s="35">
        <f t="shared" si="22"/>
        <v>66900</v>
      </c>
      <c r="R106" s="36">
        <v>1</v>
      </c>
      <c r="S106" s="36">
        <v>1</v>
      </c>
      <c r="T106" s="86">
        <f t="shared" si="23"/>
        <v>66000</v>
      </c>
      <c r="U106" s="277">
        <f>SUM(T106:T107)</f>
        <v>119000</v>
      </c>
    </row>
    <row r="107" spans="1:21" s="10" customFormat="1" ht="61.5" customHeight="1" x14ac:dyDescent="0.3">
      <c r="A107" s="220"/>
      <c r="B107" s="240"/>
      <c r="C107" s="220"/>
      <c r="D107" s="240"/>
      <c r="E107" s="34">
        <v>1994</v>
      </c>
      <c r="F107" s="34" t="s">
        <v>35</v>
      </c>
      <c r="G107" s="34" t="s">
        <v>61</v>
      </c>
      <c r="H107" s="34" t="s">
        <v>34</v>
      </c>
      <c r="I107" s="33" t="s">
        <v>48</v>
      </c>
      <c r="J107" s="34">
        <v>4</v>
      </c>
      <c r="K107" s="34" t="s">
        <v>28</v>
      </c>
      <c r="L107" s="75">
        <v>1256000</v>
      </c>
      <c r="M107" s="35">
        <v>45000</v>
      </c>
      <c r="N107" s="36">
        <v>0.85</v>
      </c>
      <c r="O107" s="37">
        <v>0.35</v>
      </c>
      <c r="P107" s="34">
        <v>4</v>
      </c>
      <c r="Q107" s="35">
        <f t="shared" si="22"/>
        <v>53500</v>
      </c>
      <c r="R107" s="36">
        <v>1</v>
      </c>
      <c r="S107" s="36">
        <v>1</v>
      </c>
      <c r="T107" s="86">
        <f t="shared" si="23"/>
        <v>53000</v>
      </c>
      <c r="U107" s="277"/>
    </row>
    <row r="108" spans="1:21" s="10" customFormat="1" ht="61.5" customHeight="1" x14ac:dyDescent="0.3">
      <c r="A108" s="34" t="s">
        <v>23</v>
      </c>
      <c r="B108" s="33" t="s">
        <v>1670</v>
      </c>
      <c r="C108" s="34" t="s">
        <v>1232</v>
      </c>
      <c r="D108" s="33" t="s">
        <v>1671</v>
      </c>
      <c r="E108" s="34">
        <v>2010</v>
      </c>
      <c r="F108" s="34" t="s">
        <v>35</v>
      </c>
      <c r="G108" s="33" t="s">
        <v>62</v>
      </c>
      <c r="H108" s="34" t="s">
        <v>34</v>
      </c>
      <c r="I108" s="33" t="s">
        <v>48</v>
      </c>
      <c r="J108" s="34">
        <v>20</v>
      </c>
      <c r="K108" s="34" t="s">
        <v>28</v>
      </c>
      <c r="L108" s="75">
        <v>1268000</v>
      </c>
      <c r="M108" s="35">
        <v>268000</v>
      </c>
      <c r="N108" s="36">
        <v>0.85</v>
      </c>
      <c r="O108" s="37">
        <v>0.35</v>
      </c>
      <c r="P108" s="34">
        <v>20</v>
      </c>
      <c r="Q108" s="35">
        <f t="shared" si="22"/>
        <v>1594600</v>
      </c>
      <c r="R108" s="36">
        <v>1</v>
      </c>
      <c r="S108" s="36">
        <v>1</v>
      </c>
      <c r="T108" s="86">
        <f t="shared" si="23"/>
        <v>1594000</v>
      </c>
      <c r="U108" s="13">
        <f>T108</f>
        <v>1594000</v>
      </c>
    </row>
    <row r="109" spans="1:21" s="10" customFormat="1" ht="61.5" customHeight="1" x14ac:dyDescent="0.3">
      <c r="A109" s="220" t="s">
        <v>23</v>
      </c>
      <c r="B109" s="240" t="s">
        <v>182</v>
      </c>
      <c r="C109" s="220" t="s">
        <v>1233</v>
      </c>
      <c r="D109" s="240" t="s">
        <v>1672</v>
      </c>
      <c r="E109" s="34">
        <v>2010</v>
      </c>
      <c r="F109" s="34" t="s">
        <v>35</v>
      </c>
      <c r="G109" s="33" t="s">
        <v>183</v>
      </c>
      <c r="H109" s="34" t="s">
        <v>34</v>
      </c>
      <c r="I109" s="33" t="s">
        <v>48</v>
      </c>
      <c r="J109" s="34">
        <v>20</v>
      </c>
      <c r="K109" s="34" t="s">
        <v>28</v>
      </c>
      <c r="L109" s="75">
        <v>1270000</v>
      </c>
      <c r="M109" s="35">
        <v>268000</v>
      </c>
      <c r="N109" s="36">
        <v>0.85</v>
      </c>
      <c r="O109" s="37">
        <v>0.35</v>
      </c>
      <c r="P109" s="34">
        <v>20</v>
      </c>
      <c r="Q109" s="35">
        <f t="shared" si="22"/>
        <v>1594600</v>
      </c>
      <c r="R109" s="36">
        <v>0.5</v>
      </c>
      <c r="S109" s="36">
        <v>1</v>
      </c>
      <c r="T109" s="86">
        <f t="shared" si="23"/>
        <v>797000</v>
      </c>
      <c r="U109" s="277">
        <f>SUM(T109:T110)</f>
        <v>1195000</v>
      </c>
    </row>
    <row r="110" spans="1:21" s="10" customFormat="1" ht="61.5" customHeight="1" x14ac:dyDescent="0.3">
      <c r="A110" s="220"/>
      <c r="B110" s="240"/>
      <c r="C110" s="220"/>
      <c r="D110" s="240"/>
      <c r="E110" s="34">
        <v>2010</v>
      </c>
      <c r="F110" s="34" t="s">
        <v>35</v>
      </c>
      <c r="G110" s="33" t="s">
        <v>184</v>
      </c>
      <c r="H110" s="34" t="s">
        <v>34</v>
      </c>
      <c r="I110" s="33" t="s">
        <v>48</v>
      </c>
      <c r="J110" s="34">
        <v>10</v>
      </c>
      <c r="K110" s="34" t="s">
        <v>28</v>
      </c>
      <c r="L110" s="75">
        <v>1270000</v>
      </c>
      <c r="M110" s="35">
        <v>268000</v>
      </c>
      <c r="N110" s="36">
        <v>0.85</v>
      </c>
      <c r="O110" s="37">
        <v>0.35</v>
      </c>
      <c r="P110" s="34">
        <v>10</v>
      </c>
      <c r="Q110" s="35">
        <f t="shared" si="22"/>
        <v>797300</v>
      </c>
      <c r="R110" s="36">
        <v>0.5</v>
      </c>
      <c r="S110" s="36">
        <v>1</v>
      </c>
      <c r="T110" s="86">
        <f t="shared" si="23"/>
        <v>398000</v>
      </c>
      <c r="U110" s="277"/>
    </row>
    <row r="111" spans="1:21" s="11" customFormat="1" ht="61.5" customHeight="1" x14ac:dyDescent="0.3">
      <c r="A111" s="89" t="s">
        <v>23</v>
      </c>
      <c r="B111" s="89" t="s">
        <v>1673</v>
      </c>
      <c r="C111" s="89" t="s">
        <v>1234</v>
      </c>
      <c r="D111" s="89" t="s">
        <v>1674</v>
      </c>
      <c r="E111" s="89" t="s">
        <v>87</v>
      </c>
      <c r="F111" s="89" t="s">
        <v>35</v>
      </c>
      <c r="G111" s="89" t="s">
        <v>185</v>
      </c>
      <c r="H111" s="89" t="s">
        <v>53</v>
      </c>
      <c r="I111" s="89" t="s">
        <v>48</v>
      </c>
      <c r="J111" s="89" t="s">
        <v>186</v>
      </c>
      <c r="K111" s="34" t="s">
        <v>63</v>
      </c>
      <c r="L111" s="75">
        <v>1647000</v>
      </c>
      <c r="M111" s="35">
        <v>421000</v>
      </c>
      <c r="N111" s="36">
        <v>0.85</v>
      </c>
      <c r="O111" s="37">
        <v>0.35</v>
      </c>
      <c r="P111" s="34">
        <v>4.2</v>
      </c>
      <c r="Q111" s="35">
        <f t="shared" si="22"/>
        <v>526000</v>
      </c>
      <c r="R111" s="36">
        <v>1</v>
      </c>
      <c r="S111" s="36">
        <v>1</v>
      </c>
      <c r="T111" s="86">
        <f t="shared" si="23"/>
        <v>526000</v>
      </c>
      <c r="U111" s="13">
        <f>T111</f>
        <v>526000</v>
      </c>
    </row>
    <row r="112" spans="1:21" s="11" customFormat="1" ht="61.5" customHeight="1" x14ac:dyDescent="0.3">
      <c r="A112" s="34" t="s">
        <v>188</v>
      </c>
      <c r="B112" s="33" t="s">
        <v>192</v>
      </c>
      <c r="C112" s="89" t="s">
        <v>1220</v>
      </c>
      <c r="D112" s="33" t="s">
        <v>1675</v>
      </c>
      <c r="E112" s="34">
        <v>2014</v>
      </c>
      <c r="F112" s="34" t="s">
        <v>187</v>
      </c>
      <c r="G112" s="34" t="s">
        <v>191</v>
      </c>
      <c r="H112" s="34" t="s">
        <v>189</v>
      </c>
      <c r="I112" s="33" t="s">
        <v>193</v>
      </c>
      <c r="J112" s="34">
        <v>23</v>
      </c>
      <c r="K112" s="34" t="s">
        <v>190</v>
      </c>
      <c r="L112" s="75">
        <v>2688000</v>
      </c>
      <c r="M112" s="35">
        <v>370000</v>
      </c>
      <c r="N112" s="36">
        <v>0.85</v>
      </c>
      <c r="O112" s="37">
        <v>0.35</v>
      </c>
      <c r="P112" s="34">
        <v>23</v>
      </c>
      <c r="Q112" s="35">
        <f t="shared" si="22"/>
        <v>2531700</v>
      </c>
      <c r="R112" s="36">
        <v>1</v>
      </c>
      <c r="S112" s="36">
        <v>1</v>
      </c>
      <c r="T112" s="86">
        <f t="shared" si="23"/>
        <v>2531000</v>
      </c>
      <c r="U112" s="13">
        <f>SUM(T112:T112)</f>
        <v>2531000</v>
      </c>
    </row>
    <row r="113" spans="1:21" s="10" customFormat="1" ht="61.5" customHeight="1" x14ac:dyDescent="0.3">
      <c r="A113" s="220" t="s">
        <v>188</v>
      </c>
      <c r="B113" s="240" t="s">
        <v>194</v>
      </c>
      <c r="C113" s="220" t="s">
        <v>1235</v>
      </c>
      <c r="D113" s="240" t="s">
        <v>1676</v>
      </c>
      <c r="E113" s="34">
        <v>2011</v>
      </c>
      <c r="F113" s="33" t="s">
        <v>187</v>
      </c>
      <c r="G113" s="34" t="s">
        <v>191</v>
      </c>
      <c r="H113" s="34" t="s">
        <v>195</v>
      </c>
      <c r="I113" s="33" t="s">
        <v>196</v>
      </c>
      <c r="J113" s="34">
        <v>10.199999999999999</v>
      </c>
      <c r="K113" s="34" t="s">
        <v>28</v>
      </c>
      <c r="L113" s="75">
        <v>2110000</v>
      </c>
      <c r="M113" s="35">
        <v>707000</v>
      </c>
      <c r="N113" s="36">
        <v>0.85</v>
      </c>
      <c r="O113" s="37">
        <v>0.35</v>
      </c>
      <c r="P113" s="34">
        <v>10.199999999999999</v>
      </c>
      <c r="Q113" s="35">
        <f t="shared" si="22"/>
        <v>2145300</v>
      </c>
      <c r="R113" s="36">
        <v>1</v>
      </c>
      <c r="S113" s="36">
        <v>1</v>
      </c>
      <c r="T113" s="86">
        <f t="shared" si="23"/>
        <v>2145000</v>
      </c>
      <c r="U113" s="277">
        <f>SUM(T113:T114)</f>
        <v>2821000</v>
      </c>
    </row>
    <row r="114" spans="1:21" s="10" customFormat="1" ht="61.5" customHeight="1" x14ac:dyDescent="0.3">
      <c r="A114" s="220"/>
      <c r="B114" s="240"/>
      <c r="C114" s="220"/>
      <c r="D114" s="240"/>
      <c r="E114" s="34">
        <v>2011</v>
      </c>
      <c r="F114" s="34" t="s">
        <v>187</v>
      </c>
      <c r="G114" s="34" t="s">
        <v>191</v>
      </c>
      <c r="H114" s="34" t="s">
        <v>195</v>
      </c>
      <c r="I114" s="33" t="s">
        <v>197</v>
      </c>
      <c r="J114" s="34">
        <v>35</v>
      </c>
      <c r="K114" s="34" t="s">
        <v>28</v>
      </c>
      <c r="L114" s="75">
        <v>2110000</v>
      </c>
      <c r="M114" s="35">
        <v>65000</v>
      </c>
      <c r="N114" s="36">
        <v>0.85</v>
      </c>
      <c r="O114" s="37">
        <v>0.35</v>
      </c>
      <c r="P114" s="34">
        <v>35</v>
      </c>
      <c r="Q114" s="35">
        <f t="shared" si="22"/>
        <v>676800</v>
      </c>
      <c r="R114" s="36">
        <v>1</v>
      </c>
      <c r="S114" s="36">
        <v>1</v>
      </c>
      <c r="T114" s="86">
        <f t="shared" si="23"/>
        <v>676000</v>
      </c>
      <c r="U114" s="277"/>
    </row>
    <row r="115" spans="1:21" s="10" customFormat="1" ht="61.5" customHeight="1" x14ac:dyDescent="0.3">
      <c r="A115" s="34" t="s">
        <v>80</v>
      </c>
      <c r="B115" s="33" t="s">
        <v>221</v>
      </c>
      <c r="C115" s="33" t="s">
        <v>1236</v>
      </c>
      <c r="D115" s="33" t="s">
        <v>1677</v>
      </c>
      <c r="E115" s="34">
        <v>2008</v>
      </c>
      <c r="F115" s="34" t="s">
        <v>24</v>
      </c>
      <c r="G115" s="34" t="s">
        <v>25</v>
      </c>
      <c r="H115" s="34" t="s">
        <v>90</v>
      </c>
      <c r="I115" s="33" t="s">
        <v>31</v>
      </c>
      <c r="J115" s="34">
        <v>3.4</v>
      </c>
      <c r="K115" s="34" t="s">
        <v>28</v>
      </c>
      <c r="L115" s="35">
        <v>2030000</v>
      </c>
      <c r="M115" s="35">
        <v>234000</v>
      </c>
      <c r="N115" s="36">
        <v>0.85</v>
      </c>
      <c r="O115" s="37">
        <v>0.35</v>
      </c>
      <c r="P115" s="34">
        <v>3.4</v>
      </c>
      <c r="Q115" s="35">
        <f t="shared" ref="Q115:Q120" si="24">FLOOR(M115*N115*O115*P115,100)</f>
        <v>236600</v>
      </c>
      <c r="R115" s="36">
        <v>1</v>
      </c>
      <c r="S115" s="36">
        <v>0.5</v>
      </c>
      <c r="T115" s="86">
        <f t="shared" ref="T115:T120" si="25">ROUNDDOWN(Q115*R115*S115,-3)</f>
        <v>118000</v>
      </c>
      <c r="U115" s="13">
        <f t="shared" ref="U115:U116" si="26">T115</f>
        <v>118000</v>
      </c>
    </row>
    <row r="116" spans="1:21" s="10" customFormat="1" ht="61.5" customHeight="1" x14ac:dyDescent="0.3">
      <c r="A116" s="34" t="s">
        <v>80</v>
      </c>
      <c r="B116" s="33" t="s">
        <v>221</v>
      </c>
      <c r="C116" s="33" t="s">
        <v>1236</v>
      </c>
      <c r="D116" s="33" t="s">
        <v>1678</v>
      </c>
      <c r="E116" s="34">
        <v>2008</v>
      </c>
      <c r="F116" s="34" t="s">
        <v>24</v>
      </c>
      <c r="G116" s="34" t="s">
        <v>25</v>
      </c>
      <c r="H116" s="34" t="s">
        <v>90</v>
      </c>
      <c r="I116" s="33" t="s">
        <v>206</v>
      </c>
      <c r="J116" s="34">
        <v>3.4</v>
      </c>
      <c r="K116" s="34" t="s">
        <v>28</v>
      </c>
      <c r="L116" s="35">
        <v>2030000</v>
      </c>
      <c r="M116" s="35">
        <v>234000</v>
      </c>
      <c r="N116" s="36">
        <v>0.85</v>
      </c>
      <c r="O116" s="37">
        <v>0.35</v>
      </c>
      <c r="P116" s="34">
        <v>3.4</v>
      </c>
      <c r="Q116" s="35">
        <f t="shared" si="24"/>
        <v>236600</v>
      </c>
      <c r="R116" s="36">
        <v>1</v>
      </c>
      <c r="S116" s="36">
        <v>0.5</v>
      </c>
      <c r="T116" s="86">
        <f t="shared" si="25"/>
        <v>118000</v>
      </c>
      <c r="U116" s="13">
        <f t="shared" si="26"/>
        <v>118000</v>
      </c>
    </row>
    <row r="117" spans="1:21" s="10" customFormat="1" ht="61.5" customHeight="1" x14ac:dyDescent="0.3">
      <c r="A117" s="220" t="s">
        <v>80</v>
      </c>
      <c r="B117" s="240" t="s">
        <v>225</v>
      </c>
      <c r="C117" s="240" t="s">
        <v>1238</v>
      </c>
      <c r="D117" s="240" t="s">
        <v>1679</v>
      </c>
      <c r="E117" s="34">
        <v>2008</v>
      </c>
      <c r="F117" s="34" t="s">
        <v>24</v>
      </c>
      <c r="G117" s="34" t="s">
        <v>25</v>
      </c>
      <c r="H117" s="33" t="s">
        <v>90</v>
      </c>
      <c r="I117" s="33" t="s">
        <v>226</v>
      </c>
      <c r="J117" s="34">
        <v>3</v>
      </c>
      <c r="K117" s="34" t="s">
        <v>28</v>
      </c>
      <c r="L117" s="75">
        <v>1540000</v>
      </c>
      <c r="M117" s="35">
        <v>22000</v>
      </c>
      <c r="N117" s="36">
        <v>0.85</v>
      </c>
      <c r="O117" s="37">
        <v>0.35</v>
      </c>
      <c r="P117" s="34">
        <v>3</v>
      </c>
      <c r="Q117" s="35">
        <f t="shared" si="24"/>
        <v>19600</v>
      </c>
      <c r="R117" s="36">
        <v>1</v>
      </c>
      <c r="S117" s="36">
        <v>1</v>
      </c>
      <c r="T117" s="86">
        <f t="shared" si="25"/>
        <v>19000</v>
      </c>
      <c r="U117" s="277">
        <f>SUM(T117:T119)</f>
        <v>2867000</v>
      </c>
    </row>
    <row r="118" spans="1:21" s="10" customFormat="1" ht="61.5" customHeight="1" x14ac:dyDescent="0.3">
      <c r="A118" s="220"/>
      <c r="B118" s="240"/>
      <c r="C118" s="240"/>
      <c r="D118" s="240"/>
      <c r="E118" s="34">
        <v>2008</v>
      </c>
      <c r="F118" s="34" t="s">
        <v>24</v>
      </c>
      <c r="G118" s="34" t="s">
        <v>33</v>
      </c>
      <c r="H118" s="34" t="s">
        <v>37</v>
      </c>
      <c r="I118" s="33" t="s">
        <v>44</v>
      </c>
      <c r="J118" s="34">
        <v>28</v>
      </c>
      <c r="K118" s="34" t="s">
        <v>28</v>
      </c>
      <c r="L118" s="75">
        <v>1540000</v>
      </c>
      <c r="M118" s="87">
        <v>228000</v>
      </c>
      <c r="N118" s="36">
        <v>0.85</v>
      </c>
      <c r="O118" s="37">
        <v>0.35</v>
      </c>
      <c r="P118" s="34">
        <v>28</v>
      </c>
      <c r="Q118" s="35">
        <f t="shared" si="24"/>
        <v>1899200</v>
      </c>
      <c r="R118" s="36">
        <v>1</v>
      </c>
      <c r="S118" s="36">
        <v>1</v>
      </c>
      <c r="T118" s="86">
        <f t="shared" si="25"/>
        <v>1899000</v>
      </c>
      <c r="U118" s="277"/>
    </row>
    <row r="119" spans="1:21" s="10" customFormat="1" ht="61.5" customHeight="1" x14ac:dyDescent="0.3">
      <c r="A119" s="220"/>
      <c r="B119" s="240"/>
      <c r="C119" s="240"/>
      <c r="D119" s="240"/>
      <c r="E119" s="34">
        <v>2008</v>
      </c>
      <c r="F119" s="34" t="s">
        <v>24</v>
      </c>
      <c r="G119" s="34" t="s">
        <v>36</v>
      </c>
      <c r="H119" s="34" t="s">
        <v>37</v>
      </c>
      <c r="I119" s="33" t="s">
        <v>44</v>
      </c>
      <c r="J119" s="34">
        <v>14</v>
      </c>
      <c r="K119" s="34" t="s">
        <v>28</v>
      </c>
      <c r="L119" s="75">
        <v>1540000</v>
      </c>
      <c r="M119" s="87">
        <v>228000</v>
      </c>
      <c r="N119" s="36">
        <v>0.85</v>
      </c>
      <c r="O119" s="37">
        <v>0.35</v>
      </c>
      <c r="P119" s="34">
        <v>14</v>
      </c>
      <c r="Q119" s="35">
        <f t="shared" si="24"/>
        <v>949600</v>
      </c>
      <c r="R119" s="36">
        <v>1</v>
      </c>
      <c r="S119" s="36">
        <v>1</v>
      </c>
      <c r="T119" s="86">
        <f t="shared" si="25"/>
        <v>949000</v>
      </c>
      <c r="U119" s="277"/>
    </row>
    <row r="120" spans="1:21" s="10" customFormat="1" ht="61.5" customHeight="1" x14ac:dyDescent="0.3">
      <c r="A120" s="34" t="s">
        <v>80</v>
      </c>
      <c r="B120" s="33" t="s">
        <v>233</v>
      </c>
      <c r="C120" s="34" t="s">
        <v>1237</v>
      </c>
      <c r="D120" s="34" t="s">
        <v>234</v>
      </c>
      <c r="E120" s="34">
        <v>2008</v>
      </c>
      <c r="F120" s="34" t="s">
        <v>24</v>
      </c>
      <c r="G120" s="34" t="s">
        <v>57</v>
      </c>
      <c r="H120" s="34" t="s">
        <v>222</v>
      </c>
      <c r="I120" s="33" t="s">
        <v>31</v>
      </c>
      <c r="J120" s="34">
        <v>6</v>
      </c>
      <c r="K120" s="34" t="s">
        <v>28</v>
      </c>
      <c r="L120" s="75">
        <v>1270000</v>
      </c>
      <c r="M120" s="87">
        <v>190000</v>
      </c>
      <c r="N120" s="36">
        <v>0.85</v>
      </c>
      <c r="O120" s="37">
        <v>0.35</v>
      </c>
      <c r="P120" s="34">
        <v>6</v>
      </c>
      <c r="Q120" s="35">
        <f t="shared" si="24"/>
        <v>339100</v>
      </c>
      <c r="R120" s="36">
        <v>1</v>
      </c>
      <c r="S120" s="36">
        <v>1</v>
      </c>
      <c r="T120" s="86">
        <f t="shared" si="25"/>
        <v>339000</v>
      </c>
      <c r="U120" s="13">
        <f>T120</f>
        <v>339000</v>
      </c>
    </row>
    <row r="121" spans="1:21" s="10" customFormat="1" ht="61.5" customHeight="1" x14ac:dyDescent="0.3">
      <c r="A121" s="34" t="s">
        <v>80</v>
      </c>
      <c r="B121" s="33" t="s">
        <v>236</v>
      </c>
      <c r="C121" s="33" t="s">
        <v>1239</v>
      </c>
      <c r="D121" s="33" t="s">
        <v>1680</v>
      </c>
      <c r="E121" s="34">
        <v>2008</v>
      </c>
      <c r="F121" s="34" t="s">
        <v>24</v>
      </c>
      <c r="G121" s="34" t="s">
        <v>25</v>
      </c>
      <c r="H121" s="34" t="s">
        <v>237</v>
      </c>
      <c r="I121" s="33" t="s">
        <v>238</v>
      </c>
      <c r="J121" s="34">
        <v>4.5</v>
      </c>
      <c r="K121" s="34" t="s">
        <v>28</v>
      </c>
      <c r="L121" s="75">
        <v>1270000</v>
      </c>
      <c r="M121" s="35">
        <v>26000</v>
      </c>
      <c r="N121" s="36">
        <v>0.85</v>
      </c>
      <c r="O121" s="37">
        <v>0.35</v>
      </c>
      <c r="P121" s="34">
        <v>4.5</v>
      </c>
      <c r="Q121" s="35">
        <f t="shared" ref="Q121:Q136" si="27">FLOOR(M121*N121*O121*P121,100)</f>
        <v>34800</v>
      </c>
      <c r="R121" s="36">
        <v>1</v>
      </c>
      <c r="S121" s="36">
        <v>1</v>
      </c>
      <c r="T121" s="86">
        <f t="shared" ref="T121:T136" si="28">ROUNDDOWN(Q121*R121*S121,-3)</f>
        <v>34000</v>
      </c>
      <c r="U121" s="13">
        <f>T121</f>
        <v>34000</v>
      </c>
    </row>
    <row r="122" spans="1:21" s="17" customFormat="1" ht="61.5" customHeight="1" x14ac:dyDescent="0.3">
      <c r="A122" s="76" t="s">
        <v>80</v>
      </c>
      <c r="B122" s="78">
        <v>1472</v>
      </c>
      <c r="C122" s="78" t="s">
        <v>1240</v>
      </c>
      <c r="D122" s="78" t="s">
        <v>249</v>
      </c>
      <c r="E122" s="78">
        <v>2015</v>
      </c>
      <c r="F122" s="78" t="s">
        <v>24</v>
      </c>
      <c r="G122" s="78" t="s">
        <v>25</v>
      </c>
      <c r="H122" s="78" t="s">
        <v>239</v>
      </c>
      <c r="I122" s="78" t="s">
        <v>250</v>
      </c>
      <c r="J122" s="78">
        <v>18</v>
      </c>
      <c r="K122" s="78" t="s">
        <v>241</v>
      </c>
      <c r="L122" s="75">
        <v>1617000</v>
      </c>
      <c r="M122" s="80">
        <v>124000</v>
      </c>
      <c r="N122" s="81">
        <v>0.85</v>
      </c>
      <c r="O122" s="82">
        <v>0.35</v>
      </c>
      <c r="P122" s="78">
        <v>18</v>
      </c>
      <c r="Q122" s="35">
        <f t="shared" si="27"/>
        <v>664000</v>
      </c>
      <c r="R122" s="36">
        <v>1</v>
      </c>
      <c r="S122" s="36">
        <v>1</v>
      </c>
      <c r="T122" s="86">
        <f t="shared" si="28"/>
        <v>664000</v>
      </c>
      <c r="U122" s="18">
        <f t="shared" ref="U122:U127" si="29">SUM(T122)</f>
        <v>664000</v>
      </c>
    </row>
    <row r="123" spans="1:21" s="11" customFormat="1" ht="61.5" customHeight="1" x14ac:dyDescent="0.3">
      <c r="A123" s="76" t="s">
        <v>80</v>
      </c>
      <c r="B123" s="78" t="s">
        <v>251</v>
      </c>
      <c r="C123" s="78" t="s">
        <v>1241</v>
      </c>
      <c r="D123" s="78" t="s">
        <v>1681</v>
      </c>
      <c r="E123" s="78">
        <v>2011</v>
      </c>
      <c r="F123" s="78" t="s">
        <v>246</v>
      </c>
      <c r="G123" s="78" t="s">
        <v>244</v>
      </c>
      <c r="H123" s="78" t="s">
        <v>252</v>
      </c>
      <c r="I123" s="78" t="s">
        <v>253</v>
      </c>
      <c r="J123" s="78">
        <v>10.8</v>
      </c>
      <c r="K123" s="78" t="s">
        <v>245</v>
      </c>
      <c r="L123" s="75">
        <v>1268000</v>
      </c>
      <c r="M123" s="87">
        <v>240000</v>
      </c>
      <c r="N123" s="81">
        <v>0.85</v>
      </c>
      <c r="O123" s="82">
        <v>0.35</v>
      </c>
      <c r="P123" s="78">
        <v>10.8</v>
      </c>
      <c r="Q123" s="35">
        <f t="shared" si="27"/>
        <v>771100</v>
      </c>
      <c r="R123" s="37">
        <v>0.5</v>
      </c>
      <c r="S123" s="84">
        <v>6.25E-2</v>
      </c>
      <c r="T123" s="86">
        <f t="shared" si="28"/>
        <v>24000</v>
      </c>
      <c r="U123" s="18">
        <f t="shared" si="29"/>
        <v>24000</v>
      </c>
    </row>
    <row r="124" spans="1:21" s="11" customFormat="1" ht="61.5" customHeight="1" x14ac:dyDescent="0.3">
      <c r="A124" s="76" t="s">
        <v>80</v>
      </c>
      <c r="B124" s="78" t="s">
        <v>254</v>
      </c>
      <c r="C124" s="78" t="s">
        <v>1242</v>
      </c>
      <c r="D124" s="78" t="s">
        <v>1682</v>
      </c>
      <c r="E124" s="78">
        <v>2011</v>
      </c>
      <c r="F124" s="78" t="s">
        <v>243</v>
      </c>
      <c r="G124" s="78" t="s">
        <v>247</v>
      </c>
      <c r="H124" s="78" t="s">
        <v>26</v>
      </c>
      <c r="I124" s="78" t="s">
        <v>109</v>
      </c>
      <c r="J124" s="78">
        <v>10.8</v>
      </c>
      <c r="K124" s="78" t="s">
        <v>255</v>
      </c>
      <c r="L124" s="75">
        <v>1268000</v>
      </c>
      <c r="M124" s="87">
        <v>240000</v>
      </c>
      <c r="N124" s="81">
        <v>0.85</v>
      </c>
      <c r="O124" s="82">
        <v>0.35</v>
      </c>
      <c r="P124" s="78">
        <v>10.8</v>
      </c>
      <c r="Q124" s="35">
        <f t="shared" si="27"/>
        <v>771100</v>
      </c>
      <c r="R124" s="37">
        <v>0.5</v>
      </c>
      <c r="S124" s="84">
        <v>6.25E-2</v>
      </c>
      <c r="T124" s="86">
        <f t="shared" si="28"/>
        <v>24000</v>
      </c>
      <c r="U124" s="18">
        <f t="shared" si="29"/>
        <v>24000</v>
      </c>
    </row>
    <row r="125" spans="1:21" s="11" customFormat="1" ht="61.5" customHeight="1" x14ac:dyDescent="0.3">
      <c r="A125" s="76" t="s">
        <v>80</v>
      </c>
      <c r="B125" s="78" t="s">
        <v>256</v>
      </c>
      <c r="C125" s="78" t="s">
        <v>1243</v>
      </c>
      <c r="D125" s="78" t="s">
        <v>1683</v>
      </c>
      <c r="E125" s="78">
        <v>2011</v>
      </c>
      <c r="F125" s="78" t="s">
        <v>243</v>
      </c>
      <c r="G125" s="78" t="s">
        <v>244</v>
      </c>
      <c r="H125" s="78" t="s">
        <v>257</v>
      </c>
      <c r="I125" s="78" t="s">
        <v>258</v>
      </c>
      <c r="J125" s="78">
        <v>10.8</v>
      </c>
      <c r="K125" s="78" t="s">
        <v>259</v>
      </c>
      <c r="L125" s="75">
        <v>1268000</v>
      </c>
      <c r="M125" s="87">
        <v>240000</v>
      </c>
      <c r="N125" s="81">
        <v>0.85</v>
      </c>
      <c r="O125" s="82">
        <v>0.35</v>
      </c>
      <c r="P125" s="78">
        <v>10.8</v>
      </c>
      <c r="Q125" s="35">
        <f t="shared" si="27"/>
        <v>771100</v>
      </c>
      <c r="R125" s="37">
        <v>0.5</v>
      </c>
      <c r="S125" s="84">
        <v>6.25E-2</v>
      </c>
      <c r="T125" s="86">
        <f t="shared" si="28"/>
        <v>24000</v>
      </c>
      <c r="U125" s="18">
        <f t="shared" si="29"/>
        <v>24000</v>
      </c>
    </row>
    <row r="126" spans="1:21" s="11" customFormat="1" ht="61.5" customHeight="1" x14ac:dyDescent="0.3">
      <c r="A126" s="76" t="s">
        <v>80</v>
      </c>
      <c r="B126" s="78" t="s">
        <v>251</v>
      </c>
      <c r="C126" s="78" t="s">
        <v>1244</v>
      </c>
      <c r="D126" s="78" t="s">
        <v>1684</v>
      </c>
      <c r="E126" s="78">
        <v>2011</v>
      </c>
      <c r="F126" s="78" t="s">
        <v>260</v>
      </c>
      <c r="G126" s="78" t="s">
        <v>247</v>
      </c>
      <c r="H126" s="78" t="s">
        <v>248</v>
      </c>
      <c r="I126" s="78" t="s">
        <v>109</v>
      </c>
      <c r="J126" s="78">
        <v>10.8</v>
      </c>
      <c r="K126" s="78" t="s">
        <v>259</v>
      </c>
      <c r="L126" s="80">
        <v>1126000</v>
      </c>
      <c r="M126" s="87">
        <v>234000</v>
      </c>
      <c r="N126" s="81">
        <v>0.85</v>
      </c>
      <c r="O126" s="82">
        <v>0.35</v>
      </c>
      <c r="P126" s="78">
        <v>10.8</v>
      </c>
      <c r="Q126" s="35">
        <f t="shared" si="27"/>
        <v>751800</v>
      </c>
      <c r="R126" s="37">
        <v>0.5</v>
      </c>
      <c r="S126" s="84">
        <v>0.125</v>
      </c>
      <c r="T126" s="86">
        <f t="shared" si="28"/>
        <v>46000</v>
      </c>
      <c r="U126" s="18">
        <f t="shared" si="29"/>
        <v>46000</v>
      </c>
    </row>
    <row r="127" spans="1:21" s="11" customFormat="1" ht="61.5" customHeight="1" x14ac:dyDescent="0.3">
      <c r="A127" s="76" t="s">
        <v>80</v>
      </c>
      <c r="B127" s="78" t="s">
        <v>256</v>
      </c>
      <c r="C127" s="78" t="s">
        <v>1245</v>
      </c>
      <c r="D127" s="78" t="s">
        <v>1681</v>
      </c>
      <c r="E127" s="78">
        <v>2011</v>
      </c>
      <c r="F127" s="78" t="s">
        <v>243</v>
      </c>
      <c r="G127" s="78" t="s">
        <v>244</v>
      </c>
      <c r="H127" s="78" t="s">
        <v>26</v>
      </c>
      <c r="I127" s="78" t="s">
        <v>261</v>
      </c>
      <c r="J127" s="78">
        <v>10.8</v>
      </c>
      <c r="K127" s="78" t="s">
        <v>259</v>
      </c>
      <c r="L127" s="75">
        <v>1268000</v>
      </c>
      <c r="M127" s="87">
        <v>240000</v>
      </c>
      <c r="N127" s="81">
        <v>0.85</v>
      </c>
      <c r="O127" s="82">
        <v>0.35</v>
      </c>
      <c r="P127" s="78">
        <v>10.8</v>
      </c>
      <c r="Q127" s="35">
        <f t="shared" si="27"/>
        <v>771100</v>
      </c>
      <c r="R127" s="37">
        <v>0.5</v>
      </c>
      <c r="S127" s="84">
        <v>0.125</v>
      </c>
      <c r="T127" s="86">
        <f t="shared" si="28"/>
        <v>48000</v>
      </c>
      <c r="U127" s="18">
        <f t="shared" si="29"/>
        <v>48000</v>
      </c>
    </row>
    <row r="128" spans="1:21" s="11" customFormat="1" ht="61.5" customHeight="1" x14ac:dyDescent="0.3">
      <c r="A128" s="95" t="s">
        <v>80</v>
      </c>
      <c r="B128" s="96" t="s">
        <v>265</v>
      </c>
      <c r="C128" s="96" t="s">
        <v>1246</v>
      </c>
      <c r="D128" s="96" t="s">
        <v>1685</v>
      </c>
      <c r="E128" s="96">
        <v>2014</v>
      </c>
      <c r="F128" s="96" t="s">
        <v>246</v>
      </c>
      <c r="G128" s="96" t="s">
        <v>266</v>
      </c>
      <c r="H128" s="96" t="s">
        <v>262</v>
      </c>
      <c r="I128" s="96" t="s">
        <v>264</v>
      </c>
      <c r="J128" s="96">
        <v>2</v>
      </c>
      <c r="K128" s="96" t="s">
        <v>255</v>
      </c>
      <c r="L128" s="75">
        <v>1237000</v>
      </c>
      <c r="M128" s="35">
        <v>291000</v>
      </c>
      <c r="N128" s="81">
        <v>0.85</v>
      </c>
      <c r="O128" s="82">
        <v>0.35</v>
      </c>
      <c r="P128" s="96">
        <v>2</v>
      </c>
      <c r="Q128" s="35">
        <f t="shared" si="27"/>
        <v>173100</v>
      </c>
      <c r="R128" s="83">
        <v>0.5</v>
      </c>
      <c r="S128" s="36">
        <v>1</v>
      </c>
      <c r="T128" s="86">
        <f t="shared" si="28"/>
        <v>86000</v>
      </c>
      <c r="U128" s="19">
        <f>SUM(T128)</f>
        <v>86000</v>
      </c>
    </row>
    <row r="129" spans="1:21" s="11" customFormat="1" ht="61.5" customHeight="1" x14ac:dyDescent="0.3">
      <c r="A129" s="278" t="s">
        <v>23</v>
      </c>
      <c r="B129" s="275" t="s">
        <v>268</v>
      </c>
      <c r="C129" s="275" t="s">
        <v>1247</v>
      </c>
      <c r="D129" s="275" t="s">
        <v>269</v>
      </c>
      <c r="E129" s="96">
        <v>2014</v>
      </c>
      <c r="F129" s="96" t="s">
        <v>243</v>
      </c>
      <c r="G129" s="96" t="s">
        <v>270</v>
      </c>
      <c r="H129" s="96" t="s">
        <v>271</v>
      </c>
      <c r="I129" s="78" t="s">
        <v>44</v>
      </c>
      <c r="J129" s="96">
        <v>5.25</v>
      </c>
      <c r="K129" s="96" t="s">
        <v>241</v>
      </c>
      <c r="L129" s="75">
        <v>1553000</v>
      </c>
      <c r="M129" s="80">
        <v>454000</v>
      </c>
      <c r="N129" s="81">
        <v>0.85</v>
      </c>
      <c r="O129" s="82">
        <v>0.35</v>
      </c>
      <c r="P129" s="96">
        <v>5.25</v>
      </c>
      <c r="Q129" s="35">
        <f t="shared" si="27"/>
        <v>709000</v>
      </c>
      <c r="R129" s="55">
        <v>1</v>
      </c>
      <c r="S129" s="36">
        <v>1</v>
      </c>
      <c r="T129" s="86">
        <f t="shared" si="28"/>
        <v>709000</v>
      </c>
      <c r="U129" s="248">
        <f>SUM(T129:T130)</f>
        <v>1571000</v>
      </c>
    </row>
    <row r="130" spans="1:21" s="11" customFormat="1" ht="61.5" customHeight="1" x14ac:dyDescent="0.3">
      <c r="A130" s="278"/>
      <c r="B130" s="275"/>
      <c r="C130" s="275"/>
      <c r="D130" s="275"/>
      <c r="E130" s="96">
        <v>2014</v>
      </c>
      <c r="F130" s="96" t="s">
        <v>24</v>
      </c>
      <c r="G130" s="96" t="s">
        <v>273</v>
      </c>
      <c r="H130" s="96" t="s">
        <v>274</v>
      </c>
      <c r="I130" s="96" t="s">
        <v>275</v>
      </c>
      <c r="J130" s="96">
        <v>18</v>
      </c>
      <c r="K130" s="96" t="s">
        <v>241</v>
      </c>
      <c r="L130" s="75">
        <v>1553000</v>
      </c>
      <c r="M130" s="35">
        <v>161000</v>
      </c>
      <c r="N130" s="81">
        <v>0.85</v>
      </c>
      <c r="O130" s="82">
        <v>0.35</v>
      </c>
      <c r="P130" s="96">
        <v>18</v>
      </c>
      <c r="Q130" s="35">
        <f t="shared" si="27"/>
        <v>862100</v>
      </c>
      <c r="R130" s="55">
        <v>1</v>
      </c>
      <c r="S130" s="36">
        <v>1</v>
      </c>
      <c r="T130" s="86">
        <f t="shared" si="28"/>
        <v>862000</v>
      </c>
      <c r="U130" s="248"/>
    </row>
    <row r="131" spans="1:21" s="11" customFormat="1" ht="61.5" customHeight="1" x14ac:dyDescent="0.3">
      <c r="A131" s="76" t="s">
        <v>80</v>
      </c>
      <c r="B131" s="96" t="s">
        <v>276</v>
      </c>
      <c r="C131" s="96" t="s">
        <v>1248</v>
      </c>
      <c r="D131" s="96" t="s">
        <v>277</v>
      </c>
      <c r="E131" s="96">
        <v>2015</v>
      </c>
      <c r="F131" s="96" t="s">
        <v>150</v>
      </c>
      <c r="G131" s="96" t="s">
        <v>25</v>
      </c>
      <c r="H131" s="96" t="s">
        <v>37</v>
      </c>
      <c r="I131" s="96" t="s">
        <v>151</v>
      </c>
      <c r="J131" s="96">
        <v>89.67</v>
      </c>
      <c r="K131" s="96" t="s">
        <v>152</v>
      </c>
      <c r="L131" s="75">
        <v>1183000</v>
      </c>
      <c r="M131" s="80">
        <v>672000</v>
      </c>
      <c r="N131" s="81">
        <v>1</v>
      </c>
      <c r="O131" s="82">
        <v>0.1</v>
      </c>
      <c r="P131" s="96">
        <v>89.67</v>
      </c>
      <c r="Q131" s="35">
        <f t="shared" si="27"/>
        <v>6025800</v>
      </c>
      <c r="R131" s="36">
        <v>1</v>
      </c>
      <c r="S131" s="36">
        <v>1</v>
      </c>
      <c r="T131" s="86">
        <f t="shared" si="28"/>
        <v>6025000</v>
      </c>
      <c r="U131" s="20">
        <f>SUM(T131)</f>
        <v>6025000</v>
      </c>
    </row>
    <row r="132" spans="1:21" s="11" customFormat="1" ht="61.5" customHeight="1" x14ac:dyDescent="0.3">
      <c r="A132" s="268" t="s">
        <v>80</v>
      </c>
      <c r="B132" s="275" t="s">
        <v>284</v>
      </c>
      <c r="C132" s="275" t="s">
        <v>1249</v>
      </c>
      <c r="D132" s="275" t="s">
        <v>1686</v>
      </c>
      <c r="E132" s="96">
        <v>2011</v>
      </c>
      <c r="F132" s="96" t="s">
        <v>283</v>
      </c>
      <c r="G132" s="96" t="s">
        <v>267</v>
      </c>
      <c r="H132" s="96" t="s">
        <v>285</v>
      </c>
      <c r="I132" s="96" t="s">
        <v>281</v>
      </c>
      <c r="J132" s="96">
        <v>141.57</v>
      </c>
      <c r="K132" s="96" t="s">
        <v>286</v>
      </c>
      <c r="L132" s="75">
        <v>1960000</v>
      </c>
      <c r="M132" s="80">
        <v>650000</v>
      </c>
      <c r="N132" s="81">
        <v>1</v>
      </c>
      <c r="O132" s="82">
        <v>0.1</v>
      </c>
      <c r="P132" s="96">
        <v>141.57</v>
      </c>
      <c r="Q132" s="35">
        <f t="shared" si="27"/>
        <v>9202000</v>
      </c>
      <c r="R132" s="83">
        <v>1</v>
      </c>
      <c r="S132" s="36">
        <v>1</v>
      </c>
      <c r="T132" s="86">
        <f t="shared" si="28"/>
        <v>9202000</v>
      </c>
      <c r="U132" s="276">
        <f>SUM(T132:T133)</f>
        <v>12615000</v>
      </c>
    </row>
    <row r="133" spans="1:21" s="11" customFormat="1" ht="61.5" customHeight="1" x14ac:dyDescent="0.3">
      <c r="A133" s="268"/>
      <c r="B133" s="275"/>
      <c r="C133" s="275"/>
      <c r="D133" s="275"/>
      <c r="E133" s="96">
        <v>2011</v>
      </c>
      <c r="F133" s="96" t="s">
        <v>279</v>
      </c>
      <c r="G133" s="96" t="s">
        <v>287</v>
      </c>
      <c r="H133" s="96" t="s">
        <v>263</v>
      </c>
      <c r="I133" s="96" t="s">
        <v>280</v>
      </c>
      <c r="J133" s="96">
        <v>420.16</v>
      </c>
      <c r="K133" s="96" t="s">
        <v>288</v>
      </c>
      <c r="L133" s="75">
        <v>1960000</v>
      </c>
      <c r="M133" s="80">
        <v>650000</v>
      </c>
      <c r="N133" s="81">
        <v>0.25</v>
      </c>
      <c r="O133" s="82">
        <v>0.1</v>
      </c>
      <c r="P133" s="96">
        <v>420.16</v>
      </c>
      <c r="Q133" s="35">
        <f t="shared" si="27"/>
        <v>6827600</v>
      </c>
      <c r="R133" s="83">
        <v>0.5</v>
      </c>
      <c r="S133" s="36">
        <v>1</v>
      </c>
      <c r="T133" s="86">
        <f t="shared" si="28"/>
        <v>3413000</v>
      </c>
      <c r="U133" s="276"/>
    </row>
    <row r="134" spans="1:21" s="21" customFormat="1" ht="61.5" customHeight="1" x14ac:dyDescent="0.3">
      <c r="A134" s="271" t="s">
        <v>223</v>
      </c>
      <c r="B134" s="272">
        <v>1512</v>
      </c>
      <c r="C134" s="272" t="s">
        <v>1250</v>
      </c>
      <c r="D134" s="272" t="s">
        <v>1687</v>
      </c>
      <c r="E134" s="97">
        <v>2015</v>
      </c>
      <c r="F134" s="97" t="s">
        <v>24</v>
      </c>
      <c r="G134" s="97" t="s">
        <v>185</v>
      </c>
      <c r="H134" s="97" t="s">
        <v>239</v>
      </c>
      <c r="I134" s="97" t="s">
        <v>242</v>
      </c>
      <c r="J134" s="97">
        <v>2.16</v>
      </c>
      <c r="K134" s="97" t="s">
        <v>241</v>
      </c>
      <c r="L134" s="75">
        <v>1647000</v>
      </c>
      <c r="M134" s="98">
        <v>371000</v>
      </c>
      <c r="N134" s="99">
        <v>0.85</v>
      </c>
      <c r="O134" s="100">
        <v>0.35</v>
      </c>
      <c r="P134" s="97">
        <v>2.16</v>
      </c>
      <c r="Q134" s="101">
        <f t="shared" si="27"/>
        <v>238400</v>
      </c>
      <c r="R134" s="83">
        <v>1</v>
      </c>
      <c r="S134" s="102">
        <v>1</v>
      </c>
      <c r="T134" s="103">
        <f t="shared" si="28"/>
        <v>238000</v>
      </c>
      <c r="U134" s="273">
        <f>SUM(T134:T135)</f>
        <v>476000</v>
      </c>
    </row>
    <row r="135" spans="1:21" s="21" customFormat="1" ht="61.5" customHeight="1" x14ac:dyDescent="0.3">
      <c r="A135" s="271"/>
      <c r="B135" s="272"/>
      <c r="C135" s="272"/>
      <c r="D135" s="272"/>
      <c r="E135" s="97">
        <v>2015</v>
      </c>
      <c r="F135" s="97" t="s">
        <v>24</v>
      </c>
      <c r="G135" s="97" t="s">
        <v>185</v>
      </c>
      <c r="H135" s="97" t="s">
        <v>239</v>
      </c>
      <c r="I135" s="97" t="s">
        <v>242</v>
      </c>
      <c r="J135" s="97">
        <v>2.16</v>
      </c>
      <c r="K135" s="97" t="s">
        <v>241</v>
      </c>
      <c r="L135" s="75">
        <v>1647000</v>
      </c>
      <c r="M135" s="98">
        <v>371000</v>
      </c>
      <c r="N135" s="99">
        <v>0.85</v>
      </c>
      <c r="O135" s="100">
        <v>0.35</v>
      </c>
      <c r="P135" s="97">
        <v>2.16</v>
      </c>
      <c r="Q135" s="101">
        <f t="shared" si="27"/>
        <v>238400</v>
      </c>
      <c r="R135" s="83">
        <v>1</v>
      </c>
      <c r="S135" s="102">
        <v>1</v>
      </c>
      <c r="T135" s="103">
        <f t="shared" si="28"/>
        <v>238000</v>
      </c>
      <c r="U135" s="274"/>
    </row>
    <row r="136" spans="1:21" s="11" customFormat="1" ht="61.5" customHeight="1" x14ac:dyDescent="0.3">
      <c r="A136" s="76" t="s">
        <v>80</v>
      </c>
      <c r="B136" s="78">
        <v>1370</v>
      </c>
      <c r="C136" s="78" t="s">
        <v>1251</v>
      </c>
      <c r="D136" s="78" t="s">
        <v>1688</v>
      </c>
      <c r="E136" s="78">
        <v>2014</v>
      </c>
      <c r="F136" s="78" t="s">
        <v>243</v>
      </c>
      <c r="G136" s="78" t="s">
        <v>290</v>
      </c>
      <c r="H136" s="78" t="s">
        <v>263</v>
      </c>
      <c r="I136" s="78" t="s">
        <v>44</v>
      </c>
      <c r="J136" s="78">
        <v>8.1</v>
      </c>
      <c r="K136" s="78" t="s">
        <v>289</v>
      </c>
      <c r="L136" s="75">
        <v>1264000</v>
      </c>
      <c r="M136" s="35">
        <v>349000</v>
      </c>
      <c r="N136" s="81">
        <v>0.85</v>
      </c>
      <c r="O136" s="82">
        <v>0.35</v>
      </c>
      <c r="P136" s="78">
        <v>8.1</v>
      </c>
      <c r="Q136" s="35">
        <f t="shared" si="27"/>
        <v>841000</v>
      </c>
      <c r="R136" s="83">
        <v>1</v>
      </c>
      <c r="S136" s="36">
        <v>1</v>
      </c>
      <c r="T136" s="86">
        <f t="shared" si="28"/>
        <v>841000</v>
      </c>
      <c r="U136" s="18">
        <f>SUM(T136)</f>
        <v>841000</v>
      </c>
    </row>
    <row r="137" spans="1:21" s="11" customFormat="1" ht="61.5" customHeight="1" x14ac:dyDescent="0.3">
      <c r="A137" s="76" t="s">
        <v>295</v>
      </c>
      <c r="B137" s="78" t="s">
        <v>294</v>
      </c>
      <c r="C137" s="78" t="s">
        <v>1252</v>
      </c>
      <c r="D137" s="78" t="s">
        <v>1689</v>
      </c>
      <c r="E137" s="78">
        <v>2015</v>
      </c>
      <c r="F137" s="78" t="s">
        <v>243</v>
      </c>
      <c r="G137" s="78" t="s">
        <v>282</v>
      </c>
      <c r="H137" s="78" t="s">
        <v>262</v>
      </c>
      <c r="I137" s="78" t="s">
        <v>44</v>
      </c>
      <c r="J137" s="78">
        <v>6.7949999999999999</v>
      </c>
      <c r="K137" s="78" t="s">
        <v>259</v>
      </c>
      <c r="L137" s="75">
        <v>1220000</v>
      </c>
      <c r="M137" s="80">
        <v>370000</v>
      </c>
      <c r="N137" s="81">
        <v>0.85</v>
      </c>
      <c r="O137" s="82">
        <v>0.35</v>
      </c>
      <c r="P137" s="78">
        <v>6.7949999999999999</v>
      </c>
      <c r="Q137" s="35">
        <f t="shared" ref="Q137:Q143" si="30">FLOOR(M137*N137*O137*P137,100)</f>
        <v>747900</v>
      </c>
      <c r="R137" s="83">
        <v>0.5</v>
      </c>
      <c r="S137" s="36">
        <v>1</v>
      </c>
      <c r="T137" s="86">
        <f t="shared" ref="T137:T143" si="31">ROUNDDOWN(Q137*R137*S137,-3)</f>
        <v>373000</v>
      </c>
      <c r="U137" s="18">
        <f t="shared" ref="U137" si="32">SUM(T137)</f>
        <v>373000</v>
      </c>
    </row>
    <row r="138" spans="1:21" s="22" customFormat="1" ht="61.5" customHeight="1" x14ac:dyDescent="0.3">
      <c r="A138" s="76" t="s">
        <v>207</v>
      </c>
      <c r="B138" s="77" t="s">
        <v>1690</v>
      </c>
      <c r="C138" s="77" t="s">
        <v>1253</v>
      </c>
      <c r="D138" s="77" t="s">
        <v>1691</v>
      </c>
      <c r="E138" s="78">
        <v>2015</v>
      </c>
      <c r="F138" s="78" t="s">
        <v>272</v>
      </c>
      <c r="G138" s="77" t="s">
        <v>298</v>
      </c>
      <c r="H138" s="78" t="s">
        <v>297</v>
      </c>
      <c r="I138" s="77" t="s">
        <v>296</v>
      </c>
      <c r="J138" s="79">
        <v>12.22</v>
      </c>
      <c r="K138" s="77" t="s">
        <v>241</v>
      </c>
      <c r="L138" s="75">
        <v>1590000</v>
      </c>
      <c r="M138" s="80">
        <v>308000</v>
      </c>
      <c r="N138" s="81">
        <v>0.85</v>
      </c>
      <c r="O138" s="82">
        <v>0.35</v>
      </c>
      <c r="P138" s="79">
        <v>12.22</v>
      </c>
      <c r="Q138" s="35">
        <f t="shared" si="30"/>
        <v>1119700</v>
      </c>
      <c r="R138" s="83">
        <v>0.5</v>
      </c>
      <c r="S138" s="84">
        <v>0.125</v>
      </c>
      <c r="T138" s="86">
        <f t="shared" si="31"/>
        <v>69000</v>
      </c>
      <c r="U138" s="85">
        <f t="shared" ref="U138" si="33">SUM(T138)</f>
        <v>69000</v>
      </c>
    </row>
    <row r="139" spans="1:21" s="11" customFormat="1" ht="61.5" customHeight="1" x14ac:dyDescent="0.3">
      <c r="A139" s="34" t="s">
        <v>202</v>
      </c>
      <c r="B139" s="33" t="s">
        <v>299</v>
      </c>
      <c r="C139" s="34" t="s">
        <v>1254</v>
      </c>
      <c r="D139" s="59" t="s">
        <v>300</v>
      </c>
      <c r="E139" s="104">
        <v>2014</v>
      </c>
      <c r="F139" s="104" t="s">
        <v>200</v>
      </c>
      <c r="G139" s="59" t="s">
        <v>301</v>
      </c>
      <c r="H139" s="104" t="s">
        <v>302</v>
      </c>
      <c r="I139" s="78" t="s">
        <v>44</v>
      </c>
      <c r="J139" s="104">
        <v>8.4</v>
      </c>
      <c r="K139" s="59" t="s">
        <v>303</v>
      </c>
      <c r="L139" s="75">
        <v>1171000</v>
      </c>
      <c r="M139" s="35">
        <v>340000</v>
      </c>
      <c r="N139" s="81">
        <v>0.85</v>
      </c>
      <c r="O139" s="82">
        <v>0.35</v>
      </c>
      <c r="P139" s="104">
        <v>8.4</v>
      </c>
      <c r="Q139" s="35">
        <f t="shared" si="30"/>
        <v>849600</v>
      </c>
      <c r="R139" s="88">
        <v>1</v>
      </c>
      <c r="S139" s="36">
        <v>1</v>
      </c>
      <c r="T139" s="86">
        <f t="shared" si="31"/>
        <v>849000</v>
      </c>
      <c r="U139" s="19">
        <f t="shared" ref="U139" si="34">SUM(T139)</f>
        <v>849000</v>
      </c>
    </row>
    <row r="140" spans="1:21" s="11" customFormat="1" ht="61.5" customHeight="1" x14ac:dyDescent="0.3">
      <c r="A140" s="215" t="s">
        <v>207</v>
      </c>
      <c r="B140" s="216" t="s">
        <v>304</v>
      </c>
      <c r="C140" s="215" t="s">
        <v>1255</v>
      </c>
      <c r="D140" s="216" t="s">
        <v>1692</v>
      </c>
      <c r="E140" s="104">
        <v>2012</v>
      </c>
      <c r="F140" s="104" t="s">
        <v>213</v>
      </c>
      <c r="G140" s="59" t="s">
        <v>40</v>
      </c>
      <c r="H140" s="104" t="s">
        <v>209</v>
      </c>
      <c r="I140" s="104" t="s">
        <v>305</v>
      </c>
      <c r="J140" s="104">
        <v>8.5</v>
      </c>
      <c r="K140" s="104" t="s">
        <v>306</v>
      </c>
      <c r="L140" s="75">
        <v>1224000</v>
      </c>
      <c r="M140" s="35">
        <v>647000</v>
      </c>
      <c r="N140" s="94">
        <v>0.85</v>
      </c>
      <c r="O140" s="93">
        <v>0.35</v>
      </c>
      <c r="P140" s="104">
        <v>8.5</v>
      </c>
      <c r="Q140" s="35">
        <f t="shared" si="30"/>
        <v>1636100</v>
      </c>
      <c r="R140" s="88">
        <v>1</v>
      </c>
      <c r="S140" s="36">
        <v>1</v>
      </c>
      <c r="T140" s="86">
        <f t="shared" si="31"/>
        <v>1636000</v>
      </c>
      <c r="U140" s="248">
        <f>SUM(T140:T141)</f>
        <v>2635000</v>
      </c>
    </row>
    <row r="141" spans="1:21" s="11" customFormat="1" ht="61.5" customHeight="1" x14ac:dyDescent="0.3">
      <c r="A141" s="215"/>
      <c r="B141" s="216"/>
      <c r="C141" s="215"/>
      <c r="D141" s="216"/>
      <c r="E141" s="104">
        <v>2009</v>
      </c>
      <c r="F141" s="104" t="s">
        <v>220</v>
      </c>
      <c r="G141" s="59" t="s">
        <v>307</v>
      </c>
      <c r="H141" s="59" t="s">
        <v>308</v>
      </c>
      <c r="I141" s="104" t="s">
        <v>309</v>
      </c>
      <c r="J141" s="104">
        <v>494.24</v>
      </c>
      <c r="K141" s="104" t="s">
        <v>218</v>
      </c>
      <c r="L141" s="75">
        <v>1224000</v>
      </c>
      <c r="M141" s="35">
        <v>602000</v>
      </c>
      <c r="N141" s="94">
        <v>0.25</v>
      </c>
      <c r="O141" s="93">
        <v>0.03</v>
      </c>
      <c r="P141" s="104">
        <v>442.75</v>
      </c>
      <c r="Q141" s="35">
        <f t="shared" si="30"/>
        <v>1999000</v>
      </c>
      <c r="R141" s="88">
        <v>0.5</v>
      </c>
      <c r="S141" s="36">
        <v>1</v>
      </c>
      <c r="T141" s="86">
        <f t="shared" si="31"/>
        <v>999000</v>
      </c>
      <c r="U141" s="248"/>
    </row>
    <row r="142" spans="1:21" s="11" customFormat="1" ht="61.5" customHeight="1" x14ac:dyDescent="0.3">
      <c r="A142" s="95" t="s">
        <v>323</v>
      </c>
      <c r="B142" s="59" t="s">
        <v>1693</v>
      </c>
      <c r="C142" s="59" t="s">
        <v>1256</v>
      </c>
      <c r="D142" s="59" t="s">
        <v>1694</v>
      </c>
      <c r="E142" s="59">
        <v>2015</v>
      </c>
      <c r="F142" s="59" t="s">
        <v>200</v>
      </c>
      <c r="G142" s="59" t="s">
        <v>205</v>
      </c>
      <c r="H142" s="59" t="s">
        <v>320</v>
      </c>
      <c r="I142" s="59" t="s">
        <v>324</v>
      </c>
      <c r="J142" s="59">
        <v>8</v>
      </c>
      <c r="K142" s="59" t="s">
        <v>306</v>
      </c>
      <c r="L142" s="75">
        <v>1180000</v>
      </c>
      <c r="M142" s="105">
        <v>299000</v>
      </c>
      <c r="N142" s="106">
        <v>0.85</v>
      </c>
      <c r="O142" s="83">
        <v>0.35</v>
      </c>
      <c r="P142" s="59">
        <v>8</v>
      </c>
      <c r="Q142" s="105">
        <f t="shared" si="30"/>
        <v>711600</v>
      </c>
      <c r="R142" s="83">
        <v>0.5</v>
      </c>
      <c r="S142" s="107">
        <v>0.125</v>
      </c>
      <c r="T142" s="105">
        <f t="shared" si="31"/>
        <v>44000</v>
      </c>
      <c r="U142" s="23">
        <f t="shared" ref="U142:U147" si="35">T142</f>
        <v>44000</v>
      </c>
    </row>
    <row r="143" spans="1:21" s="11" customFormat="1" ht="61.5" customHeight="1" x14ac:dyDescent="0.3">
      <c r="A143" s="95" t="s">
        <v>323</v>
      </c>
      <c r="B143" s="59" t="s">
        <v>1695</v>
      </c>
      <c r="C143" s="59" t="s">
        <v>1257</v>
      </c>
      <c r="D143" s="59" t="s">
        <v>1696</v>
      </c>
      <c r="E143" s="59">
        <v>2012</v>
      </c>
      <c r="F143" s="59" t="s">
        <v>211</v>
      </c>
      <c r="G143" s="59" t="s">
        <v>332</v>
      </c>
      <c r="H143" s="59" t="s">
        <v>209</v>
      </c>
      <c r="I143" s="59" t="s">
        <v>333</v>
      </c>
      <c r="J143" s="59">
        <v>8.1999999999999993</v>
      </c>
      <c r="K143" s="59" t="s">
        <v>306</v>
      </c>
      <c r="L143" s="75">
        <v>1270000</v>
      </c>
      <c r="M143" s="105">
        <v>309000</v>
      </c>
      <c r="N143" s="83">
        <v>0.85</v>
      </c>
      <c r="O143" s="108">
        <v>0.35</v>
      </c>
      <c r="P143" s="59">
        <v>8.1999999999999993</v>
      </c>
      <c r="Q143" s="105">
        <f t="shared" si="30"/>
        <v>753800</v>
      </c>
      <c r="R143" s="83">
        <v>0.5</v>
      </c>
      <c r="S143" s="83">
        <v>1</v>
      </c>
      <c r="T143" s="105">
        <f t="shared" si="31"/>
        <v>376000</v>
      </c>
      <c r="U143" s="23">
        <f t="shared" si="35"/>
        <v>376000</v>
      </c>
    </row>
    <row r="144" spans="1:21" s="11" customFormat="1" ht="61.5" customHeight="1" x14ac:dyDescent="0.3">
      <c r="A144" s="95" t="s">
        <v>202</v>
      </c>
      <c r="B144" s="59" t="s">
        <v>1697</v>
      </c>
      <c r="C144" s="59" t="s">
        <v>1258</v>
      </c>
      <c r="D144" s="59" t="s">
        <v>1698</v>
      </c>
      <c r="E144" s="59">
        <v>2015</v>
      </c>
      <c r="F144" s="59" t="s">
        <v>336</v>
      </c>
      <c r="G144" s="59" t="s">
        <v>337</v>
      </c>
      <c r="H144" s="59" t="s">
        <v>257</v>
      </c>
      <c r="I144" s="59" t="s">
        <v>317</v>
      </c>
      <c r="J144" s="59">
        <v>1</v>
      </c>
      <c r="K144" s="59" t="s">
        <v>321</v>
      </c>
      <c r="L144" s="75">
        <v>1251000</v>
      </c>
      <c r="M144" s="105">
        <v>308000</v>
      </c>
      <c r="N144" s="83">
        <v>0.85</v>
      </c>
      <c r="O144" s="108">
        <v>0.35</v>
      </c>
      <c r="P144" s="59">
        <v>1</v>
      </c>
      <c r="Q144" s="105">
        <f t="shared" ref="Q144:Q163" si="36">FLOOR(M144*N144*O144*P144,100)</f>
        <v>91600</v>
      </c>
      <c r="R144" s="83">
        <v>0.5</v>
      </c>
      <c r="S144" s="109">
        <v>1</v>
      </c>
      <c r="T144" s="105">
        <f t="shared" ref="T144:T163" si="37">ROUNDDOWN(Q144*R144*S144,-3)</f>
        <v>45000</v>
      </c>
      <c r="U144" s="23">
        <f t="shared" si="35"/>
        <v>45000</v>
      </c>
    </row>
    <row r="145" spans="1:21" s="11" customFormat="1" ht="61.5" customHeight="1" x14ac:dyDescent="0.3">
      <c r="A145" s="95" t="s">
        <v>202</v>
      </c>
      <c r="B145" s="59" t="s">
        <v>1699</v>
      </c>
      <c r="C145" s="59" t="s">
        <v>1259</v>
      </c>
      <c r="D145" s="59" t="s">
        <v>1700</v>
      </c>
      <c r="E145" s="59">
        <v>2015</v>
      </c>
      <c r="F145" s="59" t="s">
        <v>200</v>
      </c>
      <c r="G145" s="59" t="s">
        <v>338</v>
      </c>
      <c r="H145" s="59" t="s">
        <v>257</v>
      </c>
      <c r="I145" s="59" t="s">
        <v>328</v>
      </c>
      <c r="J145" s="59">
        <v>1</v>
      </c>
      <c r="K145" s="59" t="s">
        <v>306</v>
      </c>
      <c r="L145" s="75">
        <v>1251000</v>
      </c>
      <c r="M145" s="105">
        <v>308000</v>
      </c>
      <c r="N145" s="83">
        <v>0.85</v>
      </c>
      <c r="O145" s="108">
        <v>0.35</v>
      </c>
      <c r="P145" s="59">
        <v>1</v>
      </c>
      <c r="Q145" s="105">
        <f t="shared" si="36"/>
        <v>91600</v>
      </c>
      <c r="R145" s="83">
        <v>0.5</v>
      </c>
      <c r="S145" s="109">
        <v>1</v>
      </c>
      <c r="T145" s="105">
        <f t="shared" si="37"/>
        <v>45000</v>
      </c>
      <c r="U145" s="23">
        <f t="shared" si="35"/>
        <v>45000</v>
      </c>
    </row>
    <row r="146" spans="1:21" s="11" customFormat="1" ht="61.5" customHeight="1" x14ac:dyDescent="0.3">
      <c r="A146" s="95" t="s">
        <v>292</v>
      </c>
      <c r="B146" s="59" t="s">
        <v>1701</v>
      </c>
      <c r="C146" s="59" t="s">
        <v>1260</v>
      </c>
      <c r="D146" s="59" t="s">
        <v>1702</v>
      </c>
      <c r="E146" s="59">
        <v>2015</v>
      </c>
      <c r="F146" s="59" t="s">
        <v>315</v>
      </c>
      <c r="G146" s="59" t="s">
        <v>339</v>
      </c>
      <c r="H146" s="59" t="s">
        <v>257</v>
      </c>
      <c r="I146" s="59" t="s">
        <v>317</v>
      </c>
      <c r="J146" s="59">
        <v>1</v>
      </c>
      <c r="K146" s="59" t="s">
        <v>306</v>
      </c>
      <c r="L146" s="75">
        <v>1251000</v>
      </c>
      <c r="M146" s="105">
        <v>308000</v>
      </c>
      <c r="N146" s="83">
        <v>0.85</v>
      </c>
      <c r="O146" s="108">
        <v>0.35</v>
      </c>
      <c r="P146" s="59">
        <v>1</v>
      </c>
      <c r="Q146" s="105">
        <f t="shared" si="36"/>
        <v>91600</v>
      </c>
      <c r="R146" s="83">
        <v>0.5</v>
      </c>
      <c r="S146" s="109">
        <v>1</v>
      </c>
      <c r="T146" s="105">
        <f t="shared" si="37"/>
        <v>45000</v>
      </c>
      <c r="U146" s="23">
        <f t="shared" si="35"/>
        <v>45000</v>
      </c>
    </row>
    <row r="147" spans="1:21" s="11" customFormat="1" ht="61.5" customHeight="1" x14ac:dyDescent="0.3">
      <c r="A147" s="95" t="s">
        <v>323</v>
      </c>
      <c r="B147" s="59" t="s">
        <v>1699</v>
      </c>
      <c r="C147" s="59" t="s">
        <v>1261</v>
      </c>
      <c r="D147" s="59" t="s">
        <v>1700</v>
      </c>
      <c r="E147" s="59">
        <v>2015</v>
      </c>
      <c r="F147" s="59" t="s">
        <v>319</v>
      </c>
      <c r="G147" s="59" t="s">
        <v>340</v>
      </c>
      <c r="H147" s="59" t="s">
        <v>334</v>
      </c>
      <c r="I147" s="59" t="s">
        <v>317</v>
      </c>
      <c r="J147" s="59">
        <v>1</v>
      </c>
      <c r="K147" s="59" t="s">
        <v>314</v>
      </c>
      <c r="L147" s="75">
        <v>1251000</v>
      </c>
      <c r="M147" s="105">
        <v>308000</v>
      </c>
      <c r="N147" s="83">
        <v>0.85</v>
      </c>
      <c r="O147" s="108">
        <v>0.35</v>
      </c>
      <c r="P147" s="59">
        <v>1</v>
      </c>
      <c r="Q147" s="105">
        <f t="shared" si="36"/>
        <v>91600</v>
      </c>
      <c r="R147" s="83">
        <v>0.5</v>
      </c>
      <c r="S147" s="109">
        <v>1</v>
      </c>
      <c r="T147" s="105">
        <f t="shared" si="37"/>
        <v>45000</v>
      </c>
      <c r="U147" s="23">
        <f t="shared" si="35"/>
        <v>45000</v>
      </c>
    </row>
    <row r="148" spans="1:21" s="11" customFormat="1" ht="61.5" customHeight="1" x14ac:dyDescent="0.3">
      <c r="A148" s="95" t="s">
        <v>326</v>
      </c>
      <c r="B148" s="59" t="s">
        <v>342</v>
      </c>
      <c r="C148" s="104" t="s">
        <v>1262</v>
      </c>
      <c r="D148" s="59" t="s">
        <v>1703</v>
      </c>
      <c r="E148" s="104">
        <v>2006</v>
      </c>
      <c r="F148" s="104" t="s">
        <v>315</v>
      </c>
      <c r="G148" s="59" t="s">
        <v>205</v>
      </c>
      <c r="H148" s="104" t="s">
        <v>343</v>
      </c>
      <c r="I148" s="104" t="s">
        <v>344</v>
      </c>
      <c r="J148" s="59">
        <v>5</v>
      </c>
      <c r="K148" s="104" t="s">
        <v>345</v>
      </c>
      <c r="L148" s="75">
        <v>1122000</v>
      </c>
      <c r="M148" s="105">
        <v>21000</v>
      </c>
      <c r="N148" s="83">
        <v>0.85</v>
      </c>
      <c r="O148" s="110">
        <v>0.35</v>
      </c>
      <c r="P148" s="59">
        <v>5</v>
      </c>
      <c r="Q148" s="105">
        <f t="shared" si="36"/>
        <v>31200</v>
      </c>
      <c r="R148" s="83">
        <v>0.5</v>
      </c>
      <c r="S148" s="88">
        <v>1</v>
      </c>
      <c r="T148" s="105">
        <f t="shared" si="37"/>
        <v>15000</v>
      </c>
      <c r="U148" s="24">
        <f>SUM(T148:T148)</f>
        <v>15000</v>
      </c>
    </row>
    <row r="149" spans="1:21" s="11" customFormat="1" ht="61.5" customHeight="1" x14ac:dyDescent="0.3">
      <c r="A149" s="268" t="s">
        <v>346</v>
      </c>
      <c r="B149" s="216" t="s">
        <v>347</v>
      </c>
      <c r="C149" s="215" t="s">
        <v>1263</v>
      </c>
      <c r="D149" s="216" t="s">
        <v>1704</v>
      </c>
      <c r="E149" s="111">
        <v>2003</v>
      </c>
      <c r="F149" s="112" t="s">
        <v>200</v>
      </c>
      <c r="G149" s="112" t="s">
        <v>208</v>
      </c>
      <c r="H149" s="111" t="s">
        <v>216</v>
      </c>
      <c r="I149" s="111" t="s">
        <v>348</v>
      </c>
      <c r="J149" s="111">
        <v>22.5</v>
      </c>
      <c r="K149" s="111" t="s">
        <v>321</v>
      </c>
      <c r="L149" s="75">
        <v>1670000</v>
      </c>
      <c r="M149" s="54">
        <v>130000</v>
      </c>
      <c r="N149" s="55">
        <v>0.85</v>
      </c>
      <c r="O149" s="88">
        <v>0.35</v>
      </c>
      <c r="P149" s="111">
        <v>22.5</v>
      </c>
      <c r="Q149" s="54">
        <f t="shared" si="36"/>
        <v>870100</v>
      </c>
      <c r="R149" s="88">
        <v>0.5</v>
      </c>
      <c r="S149" s="62">
        <v>1</v>
      </c>
      <c r="T149" s="54">
        <f t="shared" si="37"/>
        <v>435000</v>
      </c>
      <c r="U149" s="248">
        <f>SUM(T149:T150)</f>
        <v>678000</v>
      </c>
    </row>
    <row r="150" spans="1:21" s="11" customFormat="1" ht="61.5" customHeight="1" x14ac:dyDescent="0.3">
      <c r="A150" s="268"/>
      <c r="B150" s="216"/>
      <c r="C150" s="215"/>
      <c r="D150" s="216"/>
      <c r="E150" s="104">
        <v>2003</v>
      </c>
      <c r="F150" s="104" t="s">
        <v>211</v>
      </c>
      <c r="G150" s="59" t="s">
        <v>214</v>
      </c>
      <c r="H150" s="104" t="s">
        <v>216</v>
      </c>
      <c r="I150" s="104" t="s">
        <v>210</v>
      </c>
      <c r="J150" s="104">
        <v>12.6</v>
      </c>
      <c r="K150" s="111" t="s">
        <v>329</v>
      </c>
      <c r="L150" s="75">
        <v>1670000</v>
      </c>
      <c r="M150" s="54">
        <v>130000</v>
      </c>
      <c r="N150" s="55">
        <v>0.85</v>
      </c>
      <c r="O150" s="88">
        <v>0.35</v>
      </c>
      <c r="P150" s="104">
        <v>12.6</v>
      </c>
      <c r="Q150" s="54">
        <f t="shared" si="36"/>
        <v>487300</v>
      </c>
      <c r="R150" s="88">
        <v>0.5</v>
      </c>
      <c r="S150" s="62">
        <v>1</v>
      </c>
      <c r="T150" s="54">
        <f t="shared" si="37"/>
        <v>243000</v>
      </c>
      <c r="U150" s="248"/>
    </row>
    <row r="151" spans="1:21" s="11" customFormat="1" ht="61.5" customHeight="1" x14ac:dyDescent="0.3">
      <c r="A151" s="95" t="s">
        <v>316</v>
      </c>
      <c r="B151" s="96" t="s">
        <v>349</v>
      </c>
      <c r="C151" s="96" t="s">
        <v>1264</v>
      </c>
      <c r="D151" s="96" t="s">
        <v>1705</v>
      </c>
      <c r="E151" s="96">
        <v>2011</v>
      </c>
      <c r="F151" s="96" t="s">
        <v>350</v>
      </c>
      <c r="G151" s="96" t="s">
        <v>351</v>
      </c>
      <c r="H151" s="96" t="s">
        <v>263</v>
      </c>
      <c r="I151" s="96" t="s">
        <v>280</v>
      </c>
      <c r="J151" s="96">
        <v>481.02</v>
      </c>
      <c r="K151" s="96" t="s">
        <v>311</v>
      </c>
      <c r="L151" s="75">
        <v>1530000</v>
      </c>
      <c r="M151" s="105">
        <v>632000</v>
      </c>
      <c r="N151" s="83">
        <v>0.25</v>
      </c>
      <c r="O151" s="108">
        <v>0.03</v>
      </c>
      <c r="P151" s="78">
        <v>481</v>
      </c>
      <c r="Q151" s="80">
        <f t="shared" si="36"/>
        <v>2279900</v>
      </c>
      <c r="R151" s="113">
        <v>0.5</v>
      </c>
      <c r="S151" s="62">
        <v>1</v>
      </c>
      <c r="T151" s="105">
        <f t="shared" si="37"/>
        <v>1139000</v>
      </c>
      <c r="U151" s="25">
        <f>SUM(T151:T151)</f>
        <v>1139000</v>
      </c>
    </row>
    <row r="152" spans="1:21" s="11" customFormat="1" ht="61.5" customHeight="1" x14ac:dyDescent="0.3">
      <c r="A152" s="95" t="s">
        <v>352</v>
      </c>
      <c r="B152" s="59" t="s">
        <v>1707</v>
      </c>
      <c r="C152" s="104" t="s">
        <v>1265</v>
      </c>
      <c r="D152" s="59" t="s">
        <v>1706</v>
      </c>
      <c r="E152" s="111">
        <v>2016</v>
      </c>
      <c r="F152" s="112" t="s">
        <v>200</v>
      </c>
      <c r="G152" s="112" t="s">
        <v>353</v>
      </c>
      <c r="H152" s="111" t="s">
        <v>219</v>
      </c>
      <c r="I152" s="111" t="s">
        <v>354</v>
      </c>
      <c r="J152" s="111">
        <v>8.0500000000000007</v>
      </c>
      <c r="K152" s="111" t="s">
        <v>306</v>
      </c>
      <c r="L152" s="75">
        <v>1320000</v>
      </c>
      <c r="M152" s="54">
        <v>390000</v>
      </c>
      <c r="N152" s="55">
        <v>0.85</v>
      </c>
      <c r="O152" s="88">
        <v>0.35</v>
      </c>
      <c r="P152" s="111">
        <v>8.0500000000000007</v>
      </c>
      <c r="Q152" s="54">
        <f t="shared" si="36"/>
        <v>934000</v>
      </c>
      <c r="R152" s="88">
        <v>0.5</v>
      </c>
      <c r="S152" s="62">
        <v>1</v>
      </c>
      <c r="T152" s="54">
        <f t="shared" si="37"/>
        <v>467000</v>
      </c>
      <c r="U152" s="19">
        <f t="shared" ref="U152" si="38">T152</f>
        <v>467000</v>
      </c>
    </row>
    <row r="153" spans="1:21" s="11" customFormat="1" ht="61.5" customHeight="1" x14ac:dyDescent="0.3">
      <c r="A153" s="268" t="s">
        <v>202</v>
      </c>
      <c r="B153" s="269" t="s">
        <v>1708</v>
      </c>
      <c r="C153" s="269" t="s">
        <v>1266</v>
      </c>
      <c r="D153" s="269" t="s">
        <v>1709</v>
      </c>
      <c r="E153" s="104">
        <v>2016</v>
      </c>
      <c r="F153" s="104" t="s">
        <v>200</v>
      </c>
      <c r="G153" s="59" t="s">
        <v>356</v>
      </c>
      <c r="H153" s="104" t="s">
        <v>357</v>
      </c>
      <c r="I153" s="104" t="s">
        <v>358</v>
      </c>
      <c r="J153" s="104">
        <v>16</v>
      </c>
      <c r="K153" s="111" t="s">
        <v>306</v>
      </c>
      <c r="L153" s="75">
        <v>1440000</v>
      </c>
      <c r="M153" s="114">
        <v>325000</v>
      </c>
      <c r="N153" s="115">
        <v>0.85</v>
      </c>
      <c r="O153" s="88">
        <v>0.35</v>
      </c>
      <c r="P153" s="104">
        <v>16</v>
      </c>
      <c r="Q153" s="80">
        <f t="shared" si="36"/>
        <v>1547000</v>
      </c>
      <c r="R153" s="116">
        <v>0.5</v>
      </c>
      <c r="S153" s="104">
        <v>0.125</v>
      </c>
      <c r="T153" s="105">
        <f t="shared" si="37"/>
        <v>96000</v>
      </c>
      <c r="U153" s="270">
        <f>SUM(T153:T154)</f>
        <v>513000</v>
      </c>
    </row>
    <row r="154" spans="1:21" s="11" customFormat="1" ht="61.5" customHeight="1" x14ac:dyDescent="0.3">
      <c r="A154" s="268"/>
      <c r="B154" s="269"/>
      <c r="C154" s="269"/>
      <c r="D154" s="269"/>
      <c r="E154" s="111">
        <v>2016</v>
      </c>
      <c r="F154" s="112" t="s">
        <v>200</v>
      </c>
      <c r="G154" s="112" t="s">
        <v>360</v>
      </c>
      <c r="H154" s="111" t="s">
        <v>209</v>
      </c>
      <c r="I154" s="111" t="s">
        <v>210</v>
      </c>
      <c r="J154" s="111">
        <v>7.2</v>
      </c>
      <c r="K154" s="111" t="s">
        <v>306</v>
      </c>
      <c r="L154" s="75">
        <v>1440000</v>
      </c>
      <c r="M154" s="114">
        <v>390000</v>
      </c>
      <c r="N154" s="115">
        <v>0.85</v>
      </c>
      <c r="O154" s="88">
        <v>0.35</v>
      </c>
      <c r="P154" s="111">
        <v>7.2</v>
      </c>
      <c r="Q154" s="80">
        <f t="shared" si="36"/>
        <v>835300</v>
      </c>
      <c r="R154" s="88">
        <v>0.5</v>
      </c>
      <c r="S154" s="112">
        <v>1</v>
      </c>
      <c r="T154" s="105">
        <f t="shared" si="37"/>
        <v>417000</v>
      </c>
      <c r="U154" s="270"/>
    </row>
    <row r="155" spans="1:21" s="11" customFormat="1" ht="61.5" customHeight="1" x14ac:dyDescent="0.3">
      <c r="A155" s="268" t="s">
        <v>326</v>
      </c>
      <c r="B155" s="269" t="s">
        <v>1710</v>
      </c>
      <c r="C155" s="269" t="s">
        <v>1267</v>
      </c>
      <c r="D155" s="269" t="s">
        <v>1709</v>
      </c>
      <c r="E155" s="104">
        <v>2016</v>
      </c>
      <c r="F155" s="104" t="s">
        <v>200</v>
      </c>
      <c r="G155" s="59" t="s">
        <v>361</v>
      </c>
      <c r="H155" s="104" t="s">
        <v>357</v>
      </c>
      <c r="I155" s="104" t="s">
        <v>358</v>
      </c>
      <c r="J155" s="104">
        <v>16</v>
      </c>
      <c r="K155" s="111" t="s">
        <v>314</v>
      </c>
      <c r="L155" s="75">
        <v>1440000</v>
      </c>
      <c r="M155" s="114">
        <v>325000</v>
      </c>
      <c r="N155" s="115">
        <v>0.85</v>
      </c>
      <c r="O155" s="88">
        <v>0.35</v>
      </c>
      <c r="P155" s="104">
        <v>16</v>
      </c>
      <c r="Q155" s="80">
        <f t="shared" si="36"/>
        <v>1547000</v>
      </c>
      <c r="R155" s="116">
        <v>0.5</v>
      </c>
      <c r="S155" s="104">
        <v>0.125</v>
      </c>
      <c r="T155" s="105">
        <f t="shared" si="37"/>
        <v>96000</v>
      </c>
      <c r="U155" s="270">
        <f>SUM(T155:T156)</f>
        <v>513000</v>
      </c>
    </row>
    <row r="156" spans="1:21" s="11" customFormat="1" ht="61.5" customHeight="1" x14ac:dyDescent="0.3">
      <c r="A156" s="268"/>
      <c r="B156" s="269"/>
      <c r="C156" s="269"/>
      <c r="D156" s="269"/>
      <c r="E156" s="111">
        <v>2016</v>
      </c>
      <c r="F156" s="112" t="s">
        <v>336</v>
      </c>
      <c r="G156" s="112" t="s">
        <v>362</v>
      </c>
      <c r="H156" s="111" t="s">
        <v>363</v>
      </c>
      <c r="I156" s="111" t="s">
        <v>227</v>
      </c>
      <c r="J156" s="111">
        <v>7.2</v>
      </c>
      <c r="K156" s="111" t="s">
        <v>306</v>
      </c>
      <c r="L156" s="75">
        <v>1440000</v>
      </c>
      <c r="M156" s="114">
        <v>390000</v>
      </c>
      <c r="N156" s="115">
        <v>0.85</v>
      </c>
      <c r="O156" s="88">
        <v>0.35</v>
      </c>
      <c r="P156" s="111">
        <v>7.2</v>
      </c>
      <c r="Q156" s="80">
        <f t="shared" si="36"/>
        <v>835300</v>
      </c>
      <c r="R156" s="88">
        <v>0.5</v>
      </c>
      <c r="S156" s="112">
        <v>1</v>
      </c>
      <c r="T156" s="105">
        <f t="shared" si="37"/>
        <v>417000</v>
      </c>
      <c r="U156" s="270"/>
    </row>
    <row r="157" spans="1:21" s="11" customFormat="1" ht="61.5" customHeight="1" x14ac:dyDescent="0.3">
      <c r="A157" s="95" t="s">
        <v>323</v>
      </c>
      <c r="B157" s="112" t="s">
        <v>1712</v>
      </c>
      <c r="C157" s="104" t="s">
        <v>1268</v>
      </c>
      <c r="D157" s="59" t="s">
        <v>1711</v>
      </c>
      <c r="E157" s="104">
        <v>2016</v>
      </c>
      <c r="F157" s="104" t="s">
        <v>319</v>
      </c>
      <c r="G157" s="59" t="s">
        <v>361</v>
      </c>
      <c r="H157" s="104" t="s">
        <v>357</v>
      </c>
      <c r="I157" s="104" t="s">
        <v>358</v>
      </c>
      <c r="J157" s="104">
        <v>16</v>
      </c>
      <c r="K157" s="111" t="s">
        <v>306</v>
      </c>
      <c r="L157" s="75">
        <v>1440000</v>
      </c>
      <c r="M157" s="114">
        <v>325000</v>
      </c>
      <c r="N157" s="115">
        <v>0.85</v>
      </c>
      <c r="O157" s="88">
        <v>0.35</v>
      </c>
      <c r="P157" s="104">
        <v>16</v>
      </c>
      <c r="Q157" s="80">
        <f t="shared" si="36"/>
        <v>1547000</v>
      </c>
      <c r="R157" s="116">
        <v>0.5</v>
      </c>
      <c r="S157" s="104">
        <v>0.125</v>
      </c>
      <c r="T157" s="105">
        <f t="shared" si="37"/>
        <v>96000</v>
      </c>
      <c r="U157" s="26">
        <f>T157</f>
        <v>96000</v>
      </c>
    </row>
    <row r="158" spans="1:21" s="11" customFormat="1" ht="61.5" customHeight="1" x14ac:dyDescent="0.3">
      <c r="A158" s="268" t="s">
        <v>326</v>
      </c>
      <c r="B158" s="216" t="s">
        <v>1712</v>
      </c>
      <c r="C158" s="215" t="s">
        <v>1269</v>
      </c>
      <c r="D158" s="216" t="s">
        <v>1713</v>
      </c>
      <c r="E158" s="104">
        <v>2016</v>
      </c>
      <c r="F158" s="104" t="s">
        <v>327</v>
      </c>
      <c r="G158" s="59" t="s">
        <v>364</v>
      </c>
      <c r="H158" s="104" t="s">
        <v>359</v>
      </c>
      <c r="I158" s="104" t="s">
        <v>365</v>
      </c>
      <c r="J158" s="104">
        <v>16</v>
      </c>
      <c r="K158" s="111" t="s">
        <v>306</v>
      </c>
      <c r="L158" s="75">
        <v>1440000</v>
      </c>
      <c r="M158" s="114">
        <v>325000</v>
      </c>
      <c r="N158" s="115">
        <v>0.85</v>
      </c>
      <c r="O158" s="88">
        <v>0.35</v>
      </c>
      <c r="P158" s="104">
        <v>16</v>
      </c>
      <c r="Q158" s="80">
        <f t="shared" si="36"/>
        <v>1547000</v>
      </c>
      <c r="R158" s="116">
        <v>0.5</v>
      </c>
      <c r="S158" s="104">
        <v>0.125</v>
      </c>
      <c r="T158" s="105">
        <f t="shared" si="37"/>
        <v>96000</v>
      </c>
      <c r="U158" s="270">
        <f>SUM(T158:T159)</f>
        <v>513000</v>
      </c>
    </row>
    <row r="159" spans="1:21" s="11" customFormat="1" ht="61.5" customHeight="1" x14ac:dyDescent="0.3">
      <c r="A159" s="268"/>
      <c r="B159" s="216"/>
      <c r="C159" s="215"/>
      <c r="D159" s="216"/>
      <c r="E159" s="104">
        <v>2016</v>
      </c>
      <c r="F159" s="104" t="s">
        <v>200</v>
      </c>
      <c r="G159" s="59" t="s">
        <v>366</v>
      </c>
      <c r="H159" s="104" t="s">
        <v>341</v>
      </c>
      <c r="I159" s="104" t="s">
        <v>355</v>
      </c>
      <c r="J159" s="104">
        <v>7.2</v>
      </c>
      <c r="K159" s="104" t="s">
        <v>329</v>
      </c>
      <c r="L159" s="75">
        <v>1440000</v>
      </c>
      <c r="M159" s="114">
        <v>390000</v>
      </c>
      <c r="N159" s="55">
        <v>0.85</v>
      </c>
      <c r="O159" s="88">
        <v>0.35</v>
      </c>
      <c r="P159" s="104">
        <v>7.2</v>
      </c>
      <c r="Q159" s="80">
        <f t="shared" si="36"/>
        <v>835300</v>
      </c>
      <c r="R159" s="116">
        <v>0.5</v>
      </c>
      <c r="S159" s="104">
        <v>1</v>
      </c>
      <c r="T159" s="105">
        <f t="shared" si="37"/>
        <v>417000</v>
      </c>
      <c r="U159" s="270"/>
    </row>
    <row r="160" spans="1:21" s="11" customFormat="1" ht="61.5" customHeight="1" x14ac:dyDescent="0.3">
      <c r="A160" s="268" t="s">
        <v>346</v>
      </c>
      <c r="B160" s="216" t="s">
        <v>1712</v>
      </c>
      <c r="C160" s="215" t="s">
        <v>1270</v>
      </c>
      <c r="D160" s="216" t="s">
        <v>1714</v>
      </c>
      <c r="E160" s="104">
        <v>2016</v>
      </c>
      <c r="F160" s="104" t="s">
        <v>327</v>
      </c>
      <c r="G160" s="59" t="s">
        <v>356</v>
      </c>
      <c r="H160" s="104" t="s">
        <v>357</v>
      </c>
      <c r="I160" s="104" t="s">
        <v>365</v>
      </c>
      <c r="J160" s="104">
        <v>16</v>
      </c>
      <c r="K160" s="111" t="s">
        <v>345</v>
      </c>
      <c r="L160" s="75">
        <v>1440000</v>
      </c>
      <c r="M160" s="114">
        <v>325000</v>
      </c>
      <c r="N160" s="115">
        <v>0.85</v>
      </c>
      <c r="O160" s="88">
        <v>0.35</v>
      </c>
      <c r="P160" s="104">
        <v>16</v>
      </c>
      <c r="Q160" s="80">
        <f t="shared" si="36"/>
        <v>1547000</v>
      </c>
      <c r="R160" s="116">
        <v>0.5</v>
      </c>
      <c r="S160" s="104">
        <v>0.125</v>
      </c>
      <c r="T160" s="105">
        <f t="shared" si="37"/>
        <v>96000</v>
      </c>
      <c r="U160" s="270">
        <f>SUM(T160:T161)</f>
        <v>513000</v>
      </c>
    </row>
    <row r="161" spans="1:21" s="11" customFormat="1" ht="61.5" customHeight="1" x14ac:dyDescent="0.3">
      <c r="A161" s="268"/>
      <c r="B161" s="216"/>
      <c r="C161" s="215"/>
      <c r="D161" s="216"/>
      <c r="E161" s="104">
        <v>2016</v>
      </c>
      <c r="F161" s="104" t="s">
        <v>200</v>
      </c>
      <c r="G161" s="59" t="s">
        <v>330</v>
      </c>
      <c r="H161" s="104" t="s">
        <v>228</v>
      </c>
      <c r="I161" s="104" t="s">
        <v>355</v>
      </c>
      <c r="J161" s="104">
        <v>7.2</v>
      </c>
      <c r="K161" s="104" t="s">
        <v>306</v>
      </c>
      <c r="L161" s="75">
        <v>1440000</v>
      </c>
      <c r="M161" s="114">
        <v>390000</v>
      </c>
      <c r="N161" s="55">
        <v>0.85</v>
      </c>
      <c r="O161" s="88">
        <v>0.35</v>
      </c>
      <c r="P161" s="104">
        <v>7.2</v>
      </c>
      <c r="Q161" s="80">
        <f t="shared" si="36"/>
        <v>835300</v>
      </c>
      <c r="R161" s="116">
        <v>0.5</v>
      </c>
      <c r="S161" s="104">
        <v>1</v>
      </c>
      <c r="T161" s="105">
        <f t="shared" si="37"/>
        <v>417000</v>
      </c>
      <c r="U161" s="270"/>
    </row>
    <row r="162" spans="1:21" s="27" customFormat="1" ht="61.5" customHeight="1" x14ac:dyDescent="0.3">
      <c r="A162" s="34" t="s">
        <v>202</v>
      </c>
      <c r="B162" s="33" t="s">
        <v>368</v>
      </c>
      <c r="C162" s="117" t="s">
        <v>1271</v>
      </c>
      <c r="D162" s="117" t="s">
        <v>1715</v>
      </c>
      <c r="E162" s="117" t="s">
        <v>370</v>
      </c>
      <c r="F162" s="117" t="s">
        <v>201</v>
      </c>
      <c r="G162" s="117" t="s">
        <v>369</v>
      </c>
      <c r="H162" s="117" t="s">
        <v>318</v>
      </c>
      <c r="I162" s="117" t="s">
        <v>224</v>
      </c>
      <c r="J162" s="117" t="s">
        <v>229</v>
      </c>
      <c r="K162" s="34" t="s">
        <v>212</v>
      </c>
      <c r="L162" s="75">
        <v>1413000</v>
      </c>
      <c r="M162" s="35">
        <v>274000</v>
      </c>
      <c r="N162" s="36">
        <v>0.85</v>
      </c>
      <c r="O162" s="37">
        <v>0.35</v>
      </c>
      <c r="P162" s="34">
        <v>12</v>
      </c>
      <c r="Q162" s="35">
        <f t="shared" si="36"/>
        <v>978100</v>
      </c>
      <c r="R162" s="36">
        <v>1</v>
      </c>
      <c r="S162" s="36">
        <v>0.6</v>
      </c>
      <c r="T162" s="86">
        <f t="shared" si="37"/>
        <v>586000</v>
      </c>
      <c r="U162" s="13">
        <f t="shared" ref="U162" si="39">T162</f>
        <v>586000</v>
      </c>
    </row>
    <row r="163" spans="1:21" s="28" customFormat="1" ht="61.5" customHeight="1" x14ac:dyDescent="0.3">
      <c r="A163" s="33" t="s">
        <v>346</v>
      </c>
      <c r="B163" s="33" t="s">
        <v>374</v>
      </c>
      <c r="C163" s="33" t="s">
        <v>1272</v>
      </c>
      <c r="D163" s="33" t="s">
        <v>375</v>
      </c>
      <c r="E163" s="33">
        <v>2008</v>
      </c>
      <c r="F163" s="33" t="s">
        <v>150</v>
      </c>
      <c r="G163" s="33" t="s">
        <v>33</v>
      </c>
      <c r="H163" s="33" t="s">
        <v>37</v>
      </c>
      <c r="I163" s="33" t="s">
        <v>230</v>
      </c>
      <c r="J163" s="33">
        <v>97.21</v>
      </c>
      <c r="K163" s="33" t="s">
        <v>312</v>
      </c>
      <c r="L163" s="75">
        <v>2245000</v>
      </c>
      <c r="M163" s="51">
        <v>620000</v>
      </c>
      <c r="N163" s="83">
        <v>1</v>
      </c>
      <c r="O163" s="93">
        <v>0.1</v>
      </c>
      <c r="P163" s="33">
        <v>97.21</v>
      </c>
      <c r="Q163" s="52">
        <f t="shared" si="36"/>
        <v>6027000</v>
      </c>
      <c r="R163" s="83">
        <v>1</v>
      </c>
      <c r="S163" s="83">
        <v>1</v>
      </c>
      <c r="T163" s="52">
        <f t="shared" si="37"/>
        <v>6027000</v>
      </c>
      <c r="U163" s="29">
        <f>T163</f>
        <v>6027000</v>
      </c>
    </row>
    <row r="164" spans="1:21" s="28" customFormat="1" ht="61.5" customHeight="1" x14ac:dyDescent="0.3">
      <c r="A164" s="240" t="s">
        <v>323</v>
      </c>
      <c r="B164" s="240" t="s">
        <v>380</v>
      </c>
      <c r="C164" s="240" t="s">
        <v>1273</v>
      </c>
      <c r="D164" s="240" t="s">
        <v>381</v>
      </c>
      <c r="E164" s="33">
        <v>2009</v>
      </c>
      <c r="F164" s="33" t="s">
        <v>150</v>
      </c>
      <c r="G164" s="33" t="s">
        <v>25</v>
      </c>
      <c r="H164" s="33" t="s">
        <v>37</v>
      </c>
      <c r="I164" s="33" t="s">
        <v>372</v>
      </c>
      <c r="J164" s="33">
        <v>58.04</v>
      </c>
      <c r="K164" s="33" t="s">
        <v>312</v>
      </c>
      <c r="L164" s="75">
        <v>1410000</v>
      </c>
      <c r="M164" s="51">
        <v>602000</v>
      </c>
      <c r="N164" s="83">
        <v>1</v>
      </c>
      <c r="O164" s="93">
        <v>0.1</v>
      </c>
      <c r="P164" s="33">
        <v>58.04</v>
      </c>
      <c r="Q164" s="52">
        <f t="shared" ref="Q164:Q195" si="40">FLOOR(M164*N164*O164*P164,100)</f>
        <v>3494000</v>
      </c>
      <c r="R164" s="83">
        <v>1</v>
      </c>
      <c r="S164" s="83">
        <v>1</v>
      </c>
      <c r="T164" s="52">
        <f t="shared" ref="T164:T195" si="41">ROUNDDOWN(Q164*R164*S164,-3)</f>
        <v>3494000</v>
      </c>
      <c r="U164" s="241">
        <f>SUM(T164:T165)</f>
        <v>5732000</v>
      </c>
    </row>
    <row r="165" spans="1:21" s="28" customFormat="1" ht="61.5" customHeight="1" x14ac:dyDescent="0.3">
      <c r="A165" s="240"/>
      <c r="B165" s="240"/>
      <c r="C165" s="240"/>
      <c r="D165" s="240"/>
      <c r="E165" s="33">
        <v>2009</v>
      </c>
      <c r="F165" s="33" t="s">
        <v>24</v>
      </c>
      <c r="G165" s="33" t="s">
        <v>25</v>
      </c>
      <c r="H165" s="33" t="s">
        <v>37</v>
      </c>
      <c r="I165" s="33" t="s">
        <v>377</v>
      </c>
      <c r="J165" s="33">
        <v>12.5</v>
      </c>
      <c r="K165" s="33" t="s">
        <v>28</v>
      </c>
      <c r="L165" s="75">
        <v>1410000</v>
      </c>
      <c r="M165" s="51">
        <v>602000</v>
      </c>
      <c r="N165" s="83">
        <v>0.85</v>
      </c>
      <c r="O165" s="93">
        <v>0.35</v>
      </c>
      <c r="P165" s="33">
        <v>12.5</v>
      </c>
      <c r="Q165" s="52">
        <f t="shared" si="40"/>
        <v>2238600</v>
      </c>
      <c r="R165" s="83">
        <v>1</v>
      </c>
      <c r="S165" s="83">
        <v>1</v>
      </c>
      <c r="T165" s="52">
        <f t="shared" si="41"/>
        <v>2238000</v>
      </c>
      <c r="U165" s="241"/>
    </row>
    <row r="166" spans="1:21" s="28" customFormat="1" ht="61.5" customHeight="1" x14ac:dyDescent="0.3">
      <c r="A166" s="240" t="s">
        <v>323</v>
      </c>
      <c r="B166" s="240" t="s">
        <v>382</v>
      </c>
      <c r="C166" s="240" t="s">
        <v>1274</v>
      </c>
      <c r="D166" s="240" t="s">
        <v>383</v>
      </c>
      <c r="E166" s="33">
        <v>2008</v>
      </c>
      <c r="F166" s="33" t="s">
        <v>150</v>
      </c>
      <c r="G166" s="33" t="s">
        <v>25</v>
      </c>
      <c r="H166" s="33" t="s">
        <v>37</v>
      </c>
      <c r="I166" s="33" t="s">
        <v>379</v>
      </c>
      <c r="J166" s="33">
        <v>60.38</v>
      </c>
      <c r="K166" s="33" t="s">
        <v>312</v>
      </c>
      <c r="L166" s="75">
        <v>1420000</v>
      </c>
      <c r="M166" s="51">
        <v>587000</v>
      </c>
      <c r="N166" s="83">
        <v>1</v>
      </c>
      <c r="O166" s="94">
        <v>0.1</v>
      </c>
      <c r="P166" s="33">
        <v>60.38</v>
      </c>
      <c r="Q166" s="52">
        <f t="shared" si="40"/>
        <v>3544300</v>
      </c>
      <c r="R166" s="83">
        <v>1</v>
      </c>
      <c r="S166" s="83">
        <v>0.5</v>
      </c>
      <c r="T166" s="52">
        <f t="shared" si="41"/>
        <v>1772000</v>
      </c>
      <c r="U166" s="241">
        <f>SUM(T166:T167)</f>
        <v>2111000</v>
      </c>
    </row>
    <row r="167" spans="1:21" s="28" customFormat="1" ht="61.5" customHeight="1" x14ac:dyDescent="0.3">
      <c r="A167" s="240"/>
      <c r="B167" s="240"/>
      <c r="C167" s="240"/>
      <c r="D167" s="240"/>
      <c r="E167" s="33">
        <v>2008</v>
      </c>
      <c r="F167" s="33" t="s">
        <v>32</v>
      </c>
      <c r="G167" s="33" t="s">
        <v>36</v>
      </c>
      <c r="H167" s="33" t="s">
        <v>37</v>
      </c>
      <c r="I167" s="33" t="s">
        <v>44</v>
      </c>
      <c r="J167" s="33">
        <v>10</v>
      </c>
      <c r="K167" s="33" t="s">
        <v>28</v>
      </c>
      <c r="L167" s="75">
        <v>1420000</v>
      </c>
      <c r="M167" s="51">
        <v>228000</v>
      </c>
      <c r="N167" s="83">
        <v>0.85</v>
      </c>
      <c r="O167" s="94">
        <v>0.35</v>
      </c>
      <c r="P167" s="33">
        <v>10</v>
      </c>
      <c r="Q167" s="52">
        <f t="shared" si="40"/>
        <v>678300</v>
      </c>
      <c r="R167" s="83">
        <v>1</v>
      </c>
      <c r="S167" s="83">
        <v>0.5</v>
      </c>
      <c r="T167" s="52">
        <f t="shared" si="41"/>
        <v>339000</v>
      </c>
      <c r="U167" s="241"/>
    </row>
    <row r="168" spans="1:21" s="30" customFormat="1" ht="61.5" customHeight="1" x14ac:dyDescent="0.3">
      <c r="A168" s="240" t="s">
        <v>323</v>
      </c>
      <c r="B168" s="240" t="s">
        <v>384</v>
      </c>
      <c r="C168" s="240" t="s">
        <v>1190</v>
      </c>
      <c r="D168" s="240" t="s">
        <v>385</v>
      </c>
      <c r="E168" s="33">
        <v>2008</v>
      </c>
      <c r="F168" s="33" t="s">
        <v>150</v>
      </c>
      <c r="G168" s="33" t="s">
        <v>46</v>
      </c>
      <c r="H168" s="33" t="s">
        <v>37</v>
      </c>
      <c r="I168" s="33" t="s">
        <v>377</v>
      </c>
      <c r="J168" s="33">
        <v>130.5</v>
      </c>
      <c r="K168" s="33" t="s">
        <v>312</v>
      </c>
      <c r="L168" s="75">
        <v>1830000</v>
      </c>
      <c r="M168" s="51">
        <v>603000</v>
      </c>
      <c r="N168" s="83">
        <v>1</v>
      </c>
      <c r="O168" s="93">
        <v>0.1</v>
      </c>
      <c r="P168" s="33">
        <v>130.5</v>
      </c>
      <c r="Q168" s="52">
        <f t="shared" si="40"/>
        <v>7869100</v>
      </c>
      <c r="R168" s="83">
        <v>1</v>
      </c>
      <c r="S168" s="83">
        <v>0.5</v>
      </c>
      <c r="T168" s="52">
        <f t="shared" si="41"/>
        <v>3934000</v>
      </c>
      <c r="U168" s="241">
        <f>SUM(T168:T169)</f>
        <v>4282000</v>
      </c>
    </row>
    <row r="169" spans="1:21" s="30" customFormat="1" ht="61.5" customHeight="1" x14ac:dyDescent="0.3">
      <c r="A169" s="240"/>
      <c r="B169" s="240"/>
      <c r="C169" s="240"/>
      <c r="D169" s="240"/>
      <c r="E169" s="33">
        <v>2008</v>
      </c>
      <c r="F169" s="33" t="s">
        <v>24</v>
      </c>
      <c r="G169" s="33" t="s">
        <v>36</v>
      </c>
      <c r="H169" s="33" t="s">
        <v>37</v>
      </c>
      <c r="I169" s="33" t="s">
        <v>44</v>
      </c>
      <c r="J169" s="33">
        <v>10</v>
      </c>
      <c r="K169" s="33" t="s">
        <v>28</v>
      </c>
      <c r="L169" s="75">
        <v>1830000</v>
      </c>
      <c r="M169" s="51">
        <v>234000</v>
      </c>
      <c r="N169" s="83">
        <v>0.85</v>
      </c>
      <c r="O169" s="93">
        <v>0.35</v>
      </c>
      <c r="P169" s="33">
        <v>10</v>
      </c>
      <c r="Q169" s="52">
        <f t="shared" si="40"/>
        <v>696100</v>
      </c>
      <c r="R169" s="83">
        <v>1</v>
      </c>
      <c r="S169" s="83">
        <v>0.5</v>
      </c>
      <c r="T169" s="52">
        <f t="shared" si="41"/>
        <v>348000</v>
      </c>
      <c r="U169" s="241"/>
    </row>
    <row r="170" spans="1:21" s="30" customFormat="1" ht="61.5" customHeight="1" x14ac:dyDescent="0.3">
      <c r="A170" s="240" t="s">
        <v>326</v>
      </c>
      <c r="B170" s="240" t="s">
        <v>384</v>
      </c>
      <c r="C170" s="240" t="s">
        <v>1275</v>
      </c>
      <c r="D170" s="240" t="s">
        <v>386</v>
      </c>
      <c r="E170" s="33">
        <v>2008</v>
      </c>
      <c r="F170" s="33" t="s">
        <v>150</v>
      </c>
      <c r="G170" s="33" t="s">
        <v>46</v>
      </c>
      <c r="H170" s="33" t="s">
        <v>37</v>
      </c>
      <c r="I170" s="33" t="s">
        <v>377</v>
      </c>
      <c r="J170" s="33">
        <v>130.5</v>
      </c>
      <c r="K170" s="33" t="s">
        <v>312</v>
      </c>
      <c r="L170" s="75">
        <v>1830000</v>
      </c>
      <c r="M170" s="51">
        <v>603000</v>
      </c>
      <c r="N170" s="83">
        <v>1</v>
      </c>
      <c r="O170" s="93">
        <v>0.1</v>
      </c>
      <c r="P170" s="33">
        <v>130.5</v>
      </c>
      <c r="Q170" s="52">
        <f t="shared" si="40"/>
        <v>7869100</v>
      </c>
      <c r="R170" s="83">
        <v>1</v>
      </c>
      <c r="S170" s="83">
        <v>0.5</v>
      </c>
      <c r="T170" s="52">
        <f t="shared" si="41"/>
        <v>3934000</v>
      </c>
      <c r="U170" s="241">
        <f>SUM(T170:T171)</f>
        <v>4282000</v>
      </c>
    </row>
    <row r="171" spans="1:21" s="30" customFormat="1" ht="61.5" customHeight="1" x14ac:dyDescent="0.3">
      <c r="A171" s="240"/>
      <c r="B171" s="240"/>
      <c r="C171" s="240"/>
      <c r="D171" s="240"/>
      <c r="E171" s="33">
        <v>2008</v>
      </c>
      <c r="F171" s="33" t="s">
        <v>24</v>
      </c>
      <c r="G171" s="33" t="s">
        <v>36</v>
      </c>
      <c r="H171" s="33" t="s">
        <v>37</v>
      </c>
      <c r="I171" s="33" t="s">
        <v>44</v>
      </c>
      <c r="J171" s="33">
        <v>10</v>
      </c>
      <c r="K171" s="33" t="s">
        <v>28</v>
      </c>
      <c r="L171" s="75">
        <v>1830000</v>
      </c>
      <c r="M171" s="51">
        <v>234000</v>
      </c>
      <c r="N171" s="83">
        <v>0.85</v>
      </c>
      <c r="O171" s="93">
        <v>0.35</v>
      </c>
      <c r="P171" s="33">
        <v>10</v>
      </c>
      <c r="Q171" s="52">
        <f t="shared" si="40"/>
        <v>696100</v>
      </c>
      <c r="R171" s="83">
        <v>1</v>
      </c>
      <c r="S171" s="83">
        <v>0.5</v>
      </c>
      <c r="T171" s="52">
        <f t="shared" si="41"/>
        <v>348000</v>
      </c>
      <c r="U171" s="241"/>
    </row>
    <row r="172" spans="1:21" s="28" customFormat="1" ht="61.5" customHeight="1" x14ac:dyDescent="0.3">
      <c r="A172" s="33" t="s">
        <v>323</v>
      </c>
      <c r="B172" s="33" t="s">
        <v>390</v>
      </c>
      <c r="C172" s="33" t="s">
        <v>1276</v>
      </c>
      <c r="D172" s="33" t="s">
        <v>1716</v>
      </c>
      <c r="E172" s="33">
        <v>2011</v>
      </c>
      <c r="F172" s="33" t="s">
        <v>387</v>
      </c>
      <c r="G172" s="33" t="s">
        <v>310</v>
      </c>
      <c r="H172" s="33" t="s">
        <v>209</v>
      </c>
      <c r="I172" s="33" t="s">
        <v>377</v>
      </c>
      <c r="J172" s="33">
        <v>424.86</v>
      </c>
      <c r="K172" s="33" t="s">
        <v>129</v>
      </c>
      <c r="L172" s="75">
        <v>1345000</v>
      </c>
      <c r="M172" s="52">
        <v>632000</v>
      </c>
      <c r="N172" s="94">
        <v>0.25</v>
      </c>
      <c r="O172" s="93">
        <v>0.03</v>
      </c>
      <c r="P172" s="33">
        <v>424.86</v>
      </c>
      <c r="Q172" s="52">
        <f t="shared" si="40"/>
        <v>2013800</v>
      </c>
      <c r="R172" s="94">
        <v>0.5</v>
      </c>
      <c r="S172" s="94">
        <v>0.5</v>
      </c>
      <c r="T172" s="52">
        <f t="shared" si="41"/>
        <v>503000</v>
      </c>
      <c r="U172" s="29">
        <f>T172</f>
        <v>503000</v>
      </c>
    </row>
    <row r="173" spans="1:21" s="28" customFormat="1" ht="61.5" customHeight="1" x14ac:dyDescent="0.3">
      <c r="A173" s="33" t="s">
        <v>202</v>
      </c>
      <c r="B173" s="33" t="s">
        <v>390</v>
      </c>
      <c r="C173" s="33" t="s">
        <v>1277</v>
      </c>
      <c r="D173" s="33" t="s">
        <v>1717</v>
      </c>
      <c r="E173" s="33">
        <v>2011</v>
      </c>
      <c r="F173" s="33" t="s">
        <v>220</v>
      </c>
      <c r="G173" s="33" t="s">
        <v>310</v>
      </c>
      <c r="H173" s="33" t="s">
        <v>341</v>
      </c>
      <c r="I173" s="33" t="s">
        <v>372</v>
      </c>
      <c r="J173" s="33">
        <v>424.86</v>
      </c>
      <c r="K173" s="33" t="s">
        <v>129</v>
      </c>
      <c r="L173" s="75">
        <v>1345000</v>
      </c>
      <c r="M173" s="52">
        <v>632000</v>
      </c>
      <c r="N173" s="94">
        <v>0.25</v>
      </c>
      <c r="O173" s="93">
        <v>0.03</v>
      </c>
      <c r="P173" s="33">
        <v>424.86</v>
      </c>
      <c r="Q173" s="52">
        <f t="shared" si="40"/>
        <v>2013800</v>
      </c>
      <c r="R173" s="94">
        <v>0.5</v>
      </c>
      <c r="S173" s="94">
        <v>0.5</v>
      </c>
      <c r="T173" s="52">
        <f t="shared" si="41"/>
        <v>503000</v>
      </c>
      <c r="U173" s="29">
        <f>T173</f>
        <v>503000</v>
      </c>
    </row>
    <row r="174" spans="1:21" s="28" customFormat="1" ht="61.5" customHeight="1" x14ac:dyDescent="0.3">
      <c r="A174" s="240" t="s">
        <v>202</v>
      </c>
      <c r="B174" s="240" t="s">
        <v>392</v>
      </c>
      <c r="C174" s="240" t="s">
        <v>1278</v>
      </c>
      <c r="D174" s="240" t="s">
        <v>1718</v>
      </c>
      <c r="E174" s="33">
        <v>2011</v>
      </c>
      <c r="F174" s="33" t="s">
        <v>376</v>
      </c>
      <c r="G174" s="33" t="s">
        <v>322</v>
      </c>
      <c r="H174" s="33" t="s">
        <v>341</v>
      </c>
      <c r="I174" s="33" t="s">
        <v>389</v>
      </c>
      <c r="J174" s="33">
        <v>74.61</v>
      </c>
      <c r="K174" s="33" t="s">
        <v>312</v>
      </c>
      <c r="L174" s="75">
        <v>1319000</v>
      </c>
      <c r="M174" s="52">
        <v>632000</v>
      </c>
      <c r="N174" s="94">
        <v>1</v>
      </c>
      <c r="O174" s="93">
        <v>0.1</v>
      </c>
      <c r="P174" s="33">
        <v>74.61</v>
      </c>
      <c r="Q174" s="52">
        <f t="shared" si="40"/>
        <v>4715300</v>
      </c>
      <c r="R174" s="83">
        <v>1</v>
      </c>
      <c r="S174" s="94">
        <v>1</v>
      </c>
      <c r="T174" s="52">
        <f t="shared" si="41"/>
        <v>4715000</v>
      </c>
      <c r="U174" s="241">
        <f>SUM(T174:T176)</f>
        <v>6899000</v>
      </c>
    </row>
    <row r="175" spans="1:21" s="28" customFormat="1" ht="61.5" customHeight="1" x14ac:dyDescent="0.3">
      <c r="A175" s="240"/>
      <c r="B175" s="240"/>
      <c r="C175" s="240"/>
      <c r="D175" s="240"/>
      <c r="E175" s="33">
        <v>2011</v>
      </c>
      <c r="F175" s="33" t="s">
        <v>220</v>
      </c>
      <c r="G175" s="33" t="s">
        <v>391</v>
      </c>
      <c r="H175" s="33" t="s">
        <v>393</v>
      </c>
      <c r="I175" s="33" t="s">
        <v>230</v>
      </c>
      <c r="J175" s="33">
        <v>415.68</v>
      </c>
      <c r="K175" s="33" t="s">
        <v>129</v>
      </c>
      <c r="L175" s="75">
        <v>1319000</v>
      </c>
      <c r="M175" s="52">
        <v>632000</v>
      </c>
      <c r="N175" s="94">
        <v>0.25</v>
      </c>
      <c r="O175" s="93">
        <v>0.03</v>
      </c>
      <c r="P175" s="33">
        <v>415.68</v>
      </c>
      <c r="Q175" s="52">
        <f t="shared" si="40"/>
        <v>1970300</v>
      </c>
      <c r="R175" s="94">
        <v>0.5</v>
      </c>
      <c r="S175" s="94">
        <v>1</v>
      </c>
      <c r="T175" s="52">
        <f t="shared" si="41"/>
        <v>985000</v>
      </c>
      <c r="U175" s="241"/>
    </row>
    <row r="176" spans="1:21" s="28" customFormat="1" ht="61.5" customHeight="1" x14ac:dyDescent="0.3">
      <c r="A176" s="240"/>
      <c r="B176" s="240"/>
      <c r="C176" s="240"/>
      <c r="D176" s="240"/>
      <c r="E176" s="33">
        <v>2011</v>
      </c>
      <c r="F176" s="33" t="s">
        <v>200</v>
      </c>
      <c r="G176" s="33" t="s">
        <v>214</v>
      </c>
      <c r="H176" s="33" t="s">
        <v>331</v>
      </c>
      <c r="I176" s="33" t="s">
        <v>210</v>
      </c>
      <c r="J176" s="33">
        <v>14</v>
      </c>
      <c r="K176" s="33" t="s">
        <v>28</v>
      </c>
      <c r="L176" s="75">
        <v>1319000</v>
      </c>
      <c r="M176" s="52">
        <v>288000</v>
      </c>
      <c r="N176" s="94">
        <v>0.85</v>
      </c>
      <c r="O176" s="93">
        <v>0.35</v>
      </c>
      <c r="P176" s="33">
        <v>14</v>
      </c>
      <c r="Q176" s="52">
        <f t="shared" si="40"/>
        <v>1199500</v>
      </c>
      <c r="R176" s="83">
        <v>1</v>
      </c>
      <c r="S176" s="94">
        <v>1</v>
      </c>
      <c r="T176" s="52">
        <f t="shared" si="41"/>
        <v>1199000</v>
      </c>
      <c r="U176" s="241"/>
    </row>
    <row r="177" spans="1:21" s="14" customFormat="1" ht="61.5" customHeight="1" x14ac:dyDescent="0.3">
      <c r="A177" s="240" t="s">
        <v>202</v>
      </c>
      <c r="B177" s="240" t="s">
        <v>394</v>
      </c>
      <c r="C177" s="240" t="s">
        <v>1279</v>
      </c>
      <c r="D177" s="240" t="s">
        <v>1719</v>
      </c>
      <c r="E177" s="33">
        <v>2009</v>
      </c>
      <c r="F177" s="33" t="s">
        <v>232</v>
      </c>
      <c r="G177" s="33" t="s">
        <v>205</v>
      </c>
      <c r="H177" s="33" t="s">
        <v>331</v>
      </c>
      <c r="I177" s="33" t="s">
        <v>230</v>
      </c>
      <c r="J177" s="33">
        <v>20.16</v>
      </c>
      <c r="K177" s="33" t="s">
        <v>312</v>
      </c>
      <c r="L177" s="75">
        <v>1269000</v>
      </c>
      <c r="M177" s="52">
        <v>602000</v>
      </c>
      <c r="N177" s="94">
        <v>1</v>
      </c>
      <c r="O177" s="93">
        <v>0.1</v>
      </c>
      <c r="P177" s="33">
        <v>20.16</v>
      </c>
      <c r="Q177" s="52">
        <f t="shared" si="40"/>
        <v>1213600</v>
      </c>
      <c r="R177" s="83">
        <v>1</v>
      </c>
      <c r="S177" s="94">
        <v>0.5</v>
      </c>
      <c r="T177" s="52">
        <f t="shared" si="41"/>
        <v>606000</v>
      </c>
      <c r="U177" s="241">
        <f>SUM(T177:T178)</f>
        <v>1536000</v>
      </c>
    </row>
    <row r="178" spans="1:21" s="14" customFormat="1" ht="61.5" customHeight="1" x14ac:dyDescent="0.3">
      <c r="A178" s="240"/>
      <c r="B178" s="240"/>
      <c r="C178" s="240"/>
      <c r="D178" s="240"/>
      <c r="E178" s="33">
        <v>2005</v>
      </c>
      <c r="F178" s="33" t="s">
        <v>211</v>
      </c>
      <c r="G178" s="33" t="s">
        <v>367</v>
      </c>
      <c r="H178" s="33" t="s">
        <v>209</v>
      </c>
      <c r="I178" s="33" t="s">
        <v>395</v>
      </c>
      <c r="J178" s="33">
        <v>45</v>
      </c>
      <c r="K178" s="33" t="s">
        <v>28</v>
      </c>
      <c r="L178" s="75">
        <v>1269000</v>
      </c>
      <c r="M178" s="52">
        <v>139000</v>
      </c>
      <c r="N178" s="94">
        <v>0.85</v>
      </c>
      <c r="O178" s="93">
        <v>0.35</v>
      </c>
      <c r="P178" s="33">
        <v>45</v>
      </c>
      <c r="Q178" s="52">
        <f t="shared" si="40"/>
        <v>1860800</v>
      </c>
      <c r="R178" s="83">
        <v>1</v>
      </c>
      <c r="S178" s="94">
        <v>0.5</v>
      </c>
      <c r="T178" s="52">
        <f t="shared" si="41"/>
        <v>930000</v>
      </c>
      <c r="U178" s="241"/>
    </row>
    <row r="179" spans="1:21" s="14" customFormat="1" ht="61.5" customHeight="1" x14ac:dyDescent="0.3">
      <c r="A179" s="240" t="s">
        <v>202</v>
      </c>
      <c r="B179" s="240" t="s">
        <v>394</v>
      </c>
      <c r="C179" s="240" t="s">
        <v>1280</v>
      </c>
      <c r="D179" s="240" t="s">
        <v>1720</v>
      </c>
      <c r="E179" s="33">
        <v>2009</v>
      </c>
      <c r="F179" s="33" t="s">
        <v>232</v>
      </c>
      <c r="G179" s="33" t="s">
        <v>205</v>
      </c>
      <c r="H179" s="33" t="s">
        <v>209</v>
      </c>
      <c r="I179" s="33" t="s">
        <v>230</v>
      </c>
      <c r="J179" s="33">
        <v>20.16</v>
      </c>
      <c r="K179" s="33" t="s">
        <v>312</v>
      </c>
      <c r="L179" s="75">
        <v>1269000</v>
      </c>
      <c r="M179" s="52">
        <v>602000</v>
      </c>
      <c r="N179" s="94">
        <v>1</v>
      </c>
      <c r="O179" s="93">
        <v>0.1</v>
      </c>
      <c r="P179" s="33">
        <v>20.16</v>
      </c>
      <c r="Q179" s="52">
        <f t="shared" si="40"/>
        <v>1213600</v>
      </c>
      <c r="R179" s="83">
        <v>1</v>
      </c>
      <c r="S179" s="94">
        <v>0.5</v>
      </c>
      <c r="T179" s="52">
        <f t="shared" si="41"/>
        <v>606000</v>
      </c>
      <c r="U179" s="241">
        <f>SUM(T179:T180)</f>
        <v>1536000</v>
      </c>
    </row>
    <row r="180" spans="1:21" s="14" customFormat="1" ht="61.5" customHeight="1" x14ac:dyDescent="0.3">
      <c r="A180" s="240"/>
      <c r="B180" s="240"/>
      <c r="C180" s="240"/>
      <c r="D180" s="240"/>
      <c r="E180" s="33">
        <v>2005</v>
      </c>
      <c r="F180" s="33" t="s">
        <v>200</v>
      </c>
      <c r="G180" s="33" t="s">
        <v>214</v>
      </c>
      <c r="H180" s="33" t="s">
        <v>209</v>
      </c>
      <c r="I180" s="33" t="s">
        <v>396</v>
      </c>
      <c r="J180" s="33">
        <v>45</v>
      </c>
      <c r="K180" s="33" t="s">
        <v>28</v>
      </c>
      <c r="L180" s="75">
        <v>1269000</v>
      </c>
      <c r="M180" s="52">
        <v>139000</v>
      </c>
      <c r="N180" s="94">
        <v>0.85</v>
      </c>
      <c r="O180" s="93">
        <v>0.35</v>
      </c>
      <c r="P180" s="33">
        <v>45</v>
      </c>
      <c r="Q180" s="52">
        <f t="shared" si="40"/>
        <v>1860800</v>
      </c>
      <c r="R180" s="83">
        <v>1</v>
      </c>
      <c r="S180" s="94">
        <v>0.5</v>
      </c>
      <c r="T180" s="52">
        <f t="shared" si="41"/>
        <v>930000</v>
      </c>
      <c r="U180" s="241"/>
    </row>
    <row r="181" spans="1:21" s="14" customFormat="1" ht="61.5" customHeight="1" x14ac:dyDescent="0.3">
      <c r="A181" s="240" t="s">
        <v>326</v>
      </c>
      <c r="B181" s="240" t="s">
        <v>397</v>
      </c>
      <c r="C181" s="240" t="s">
        <v>1281</v>
      </c>
      <c r="D181" s="240" t="s">
        <v>1721</v>
      </c>
      <c r="E181" s="33">
        <v>2011</v>
      </c>
      <c r="F181" s="33" t="s">
        <v>200</v>
      </c>
      <c r="G181" s="33" t="s">
        <v>322</v>
      </c>
      <c r="H181" s="33" t="s">
        <v>203</v>
      </c>
      <c r="I181" s="33" t="s">
        <v>206</v>
      </c>
      <c r="J181" s="33">
        <v>6</v>
      </c>
      <c r="K181" s="33" t="s">
        <v>28</v>
      </c>
      <c r="L181" s="75">
        <v>1308000</v>
      </c>
      <c r="M181" s="52">
        <v>281000</v>
      </c>
      <c r="N181" s="94">
        <v>0.85</v>
      </c>
      <c r="O181" s="93">
        <v>0.35</v>
      </c>
      <c r="P181" s="33">
        <v>6</v>
      </c>
      <c r="Q181" s="52">
        <f t="shared" si="40"/>
        <v>501500</v>
      </c>
      <c r="R181" s="83">
        <v>1</v>
      </c>
      <c r="S181" s="94">
        <v>0.5</v>
      </c>
      <c r="T181" s="52">
        <f t="shared" si="41"/>
        <v>250000</v>
      </c>
      <c r="U181" s="241">
        <f>SUM(T181:T183)</f>
        <v>1377000</v>
      </c>
    </row>
    <row r="182" spans="1:21" s="14" customFormat="1" ht="61.5" customHeight="1" x14ac:dyDescent="0.3">
      <c r="A182" s="240"/>
      <c r="B182" s="240"/>
      <c r="C182" s="240"/>
      <c r="D182" s="240"/>
      <c r="E182" s="33">
        <v>2011</v>
      </c>
      <c r="F182" s="33" t="s">
        <v>200</v>
      </c>
      <c r="G182" s="33" t="s">
        <v>215</v>
      </c>
      <c r="H182" s="33" t="s">
        <v>209</v>
      </c>
      <c r="I182" s="33" t="s">
        <v>206</v>
      </c>
      <c r="J182" s="33">
        <v>13</v>
      </c>
      <c r="K182" s="33" t="s">
        <v>28</v>
      </c>
      <c r="L182" s="75">
        <v>1308000</v>
      </c>
      <c r="M182" s="52">
        <v>240000</v>
      </c>
      <c r="N182" s="94">
        <v>0.85</v>
      </c>
      <c r="O182" s="93">
        <v>0.35</v>
      </c>
      <c r="P182" s="33">
        <v>13</v>
      </c>
      <c r="Q182" s="52">
        <f t="shared" si="40"/>
        <v>928200</v>
      </c>
      <c r="R182" s="83">
        <v>1</v>
      </c>
      <c r="S182" s="94">
        <v>0.5</v>
      </c>
      <c r="T182" s="52">
        <f t="shared" si="41"/>
        <v>464000</v>
      </c>
      <c r="U182" s="241"/>
    </row>
    <row r="183" spans="1:21" s="14" customFormat="1" ht="61.5" customHeight="1" x14ac:dyDescent="0.3">
      <c r="A183" s="240"/>
      <c r="B183" s="240"/>
      <c r="C183" s="240"/>
      <c r="D183" s="240"/>
      <c r="E183" s="33">
        <v>2011</v>
      </c>
      <c r="F183" s="33" t="s">
        <v>398</v>
      </c>
      <c r="G183" s="33" t="s">
        <v>356</v>
      </c>
      <c r="H183" s="33" t="s">
        <v>209</v>
      </c>
      <c r="I183" s="33" t="s">
        <v>377</v>
      </c>
      <c r="J183" s="33">
        <v>21</v>
      </c>
      <c r="K183" s="33" t="s">
        <v>312</v>
      </c>
      <c r="L183" s="75">
        <v>1308000</v>
      </c>
      <c r="M183" s="52">
        <v>632000</v>
      </c>
      <c r="N183" s="94">
        <v>1</v>
      </c>
      <c r="O183" s="93">
        <v>0.1</v>
      </c>
      <c r="P183" s="33">
        <v>21</v>
      </c>
      <c r="Q183" s="52">
        <f t="shared" si="40"/>
        <v>1327200</v>
      </c>
      <c r="R183" s="83">
        <v>1</v>
      </c>
      <c r="S183" s="94">
        <v>0.5</v>
      </c>
      <c r="T183" s="52">
        <f t="shared" si="41"/>
        <v>663000</v>
      </c>
      <c r="U183" s="241"/>
    </row>
    <row r="184" spans="1:21" s="14" customFormat="1" ht="61.5" customHeight="1" x14ac:dyDescent="0.3">
      <c r="A184" s="240" t="s">
        <v>326</v>
      </c>
      <c r="B184" s="240" t="s">
        <v>397</v>
      </c>
      <c r="C184" s="240" t="s">
        <v>1282</v>
      </c>
      <c r="D184" s="240" t="s">
        <v>1722</v>
      </c>
      <c r="E184" s="33">
        <v>2011</v>
      </c>
      <c r="F184" s="33" t="s">
        <v>327</v>
      </c>
      <c r="G184" s="33" t="s">
        <v>205</v>
      </c>
      <c r="H184" s="33" t="s">
        <v>399</v>
      </c>
      <c r="I184" s="33" t="s">
        <v>395</v>
      </c>
      <c r="J184" s="33">
        <v>6</v>
      </c>
      <c r="K184" s="33" t="s">
        <v>28</v>
      </c>
      <c r="L184" s="75">
        <v>1308000</v>
      </c>
      <c r="M184" s="52">
        <v>281000</v>
      </c>
      <c r="N184" s="94">
        <v>0.85</v>
      </c>
      <c r="O184" s="93">
        <v>0.35</v>
      </c>
      <c r="P184" s="33">
        <v>6</v>
      </c>
      <c r="Q184" s="52">
        <f t="shared" si="40"/>
        <v>501500</v>
      </c>
      <c r="R184" s="83">
        <v>1</v>
      </c>
      <c r="S184" s="94">
        <v>0.5</v>
      </c>
      <c r="T184" s="52">
        <f t="shared" si="41"/>
        <v>250000</v>
      </c>
      <c r="U184" s="241">
        <f>SUM(T184:T186)</f>
        <v>1377000</v>
      </c>
    </row>
    <row r="185" spans="1:21" s="14" customFormat="1" ht="61.5" customHeight="1" x14ac:dyDescent="0.3">
      <c r="A185" s="240"/>
      <c r="B185" s="240"/>
      <c r="C185" s="240"/>
      <c r="D185" s="240"/>
      <c r="E185" s="33">
        <v>2011</v>
      </c>
      <c r="F185" s="33" t="s">
        <v>327</v>
      </c>
      <c r="G185" s="33" t="s">
        <v>215</v>
      </c>
      <c r="H185" s="33" t="s">
        <v>331</v>
      </c>
      <c r="I185" s="33" t="s">
        <v>395</v>
      </c>
      <c r="J185" s="33">
        <v>13</v>
      </c>
      <c r="K185" s="33" t="s">
        <v>28</v>
      </c>
      <c r="L185" s="75">
        <v>1308000</v>
      </c>
      <c r="M185" s="52">
        <v>240000</v>
      </c>
      <c r="N185" s="94">
        <v>0.85</v>
      </c>
      <c r="O185" s="93">
        <v>0.35</v>
      </c>
      <c r="P185" s="33">
        <v>13</v>
      </c>
      <c r="Q185" s="52">
        <f t="shared" si="40"/>
        <v>928200</v>
      </c>
      <c r="R185" s="83">
        <v>1</v>
      </c>
      <c r="S185" s="94">
        <v>0.5</v>
      </c>
      <c r="T185" s="52">
        <f t="shared" si="41"/>
        <v>464000</v>
      </c>
      <c r="U185" s="241"/>
    </row>
    <row r="186" spans="1:21" s="14" customFormat="1" ht="61.5" customHeight="1" x14ac:dyDescent="0.3">
      <c r="A186" s="240"/>
      <c r="B186" s="240"/>
      <c r="C186" s="240"/>
      <c r="D186" s="240"/>
      <c r="E186" s="33">
        <v>2011</v>
      </c>
      <c r="F186" s="33" t="s">
        <v>388</v>
      </c>
      <c r="G186" s="33" t="s">
        <v>364</v>
      </c>
      <c r="H186" s="33" t="s">
        <v>209</v>
      </c>
      <c r="I186" s="33" t="s">
        <v>377</v>
      </c>
      <c r="J186" s="33">
        <v>21</v>
      </c>
      <c r="K186" s="33" t="s">
        <v>312</v>
      </c>
      <c r="L186" s="75">
        <v>1308000</v>
      </c>
      <c r="M186" s="52">
        <v>632000</v>
      </c>
      <c r="N186" s="94">
        <v>1</v>
      </c>
      <c r="O186" s="93">
        <v>0.1</v>
      </c>
      <c r="P186" s="33">
        <v>21</v>
      </c>
      <c r="Q186" s="52">
        <f t="shared" si="40"/>
        <v>1327200</v>
      </c>
      <c r="R186" s="83">
        <v>1</v>
      </c>
      <c r="S186" s="94">
        <v>0.5</v>
      </c>
      <c r="T186" s="52">
        <f t="shared" si="41"/>
        <v>663000</v>
      </c>
      <c r="U186" s="241"/>
    </row>
    <row r="187" spans="1:21" s="14" customFormat="1" ht="61.5" customHeight="1" x14ac:dyDescent="0.3">
      <c r="A187" s="240" t="s">
        <v>202</v>
      </c>
      <c r="B187" s="240" t="s">
        <v>400</v>
      </c>
      <c r="C187" s="240" t="s">
        <v>1283</v>
      </c>
      <c r="D187" s="240" t="s">
        <v>1723</v>
      </c>
      <c r="E187" s="33">
        <v>2011</v>
      </c>
      <c r="F187" s="33" t="s">
        <v>398</v>
      </c>
      <c r="G187" s="33" t="s">
        <v>205</v>
      </c>
      <c r="H187" s="33" t="s">
        <v>209</v>
      </c>
      <c r="I187" s="33" t="s">
        <v>378</v>
      </c>
      <c r="J187" s="33">
        <v>73.19</v>
      </c>
      <c r="K187" s="33" t="s">
        <v>312</v>
      </c>
      <c r="L187" s="75">
        <v>1305000</v>
      </c>
      <c r="M187" s="52">
        <v>632000</v>
      </c>
      <c r="N187" s="94">
        <v>1</v>
      </c>
      <c r="O187" s="93">
        <v>0.1</v>
      </c>
      <c r="P187" s="33">
        <v>73.19</v>
      </c>
      <c r="Q187" s="52">
        <f t="shared" si="40"/>
        <v>4625600</v>
      </c>
      <c r="R187" s="83">
        <v>1</v>
      </c>
      <c r="S187" s="94">
        <v>1</v>
      </c>
      <c r="T187" s="52">
        <f t="shared" si="41"/>
        <v>4625000</v>
      </c>
      <c r="U187" s="241">
        <f>SUM(T187:T189)</f>
        <v>6476000</v>
      </c>
    </row>
    <row r="188" spans="1:21" s="14" customFormat="1" ht="61.5" customHeight="1" x14ac:dyDescent="0.3">
      <c r="A188" s="240"/>
      <c r="B188" s="240"/>
      <c r="C188" s="240"/>
      <c r="D188" s="240"/>
      <c r="E188" s="33">
        <v>2011</v>
      </c>
      <c r="F188" s="33" t="s">
        <v>278</v>
      </c>
      <c r="G188" s="33" t="s">
        <v>231</v>
      </c>
      <c r="H188" s="33" t="s">
        <v>401</v>
      </c>
      <c r="I188" s="33" t="s">
        <v>378</v>
      </c>
      <c r="J188" s="33">
        <v>420.2</v>
      </c>
      <c r="K188" s="33" t="s">
        <v>129</v>
      </c>
      <c r="L188" s="75">
        <v>1305000</v>
      </c>
      <c r="M188" s="52">
        <v>632000</v>
      </c>
      <c r="N188" s="94">
        <v>0.25</v>
      </c>
      <c r="O188" s="93">
        <v>0.03</v>
      </c>
      <c r="P188" s="33">
        <v>420.2</v>
      </c>
      <c r="Q188" s="52">
        <f t="shared" si="40"/>
        <v>1991700</v>
      </c>
      <c r="R188" s="94">
        <v>0.5</v>
      </c>
      <c r="S188" s="94">
        <v>1</v>
      </c>
      <c r="T188" s="52">
        <f t="shared" si="41"/>
        <v>995000</v>
      </c>
      <c r="U188" s="241"/>
    </row>
    <row r="189" spans="1:21" s="14" customFormat="1" ht="61.5" customHeight="1" x14ac:dyDescent="0.3">
      <c r="A189" s="240"/>
      <c r="B189" s="240"/>
      <c r="C189" s="240"/>
      <c r="D189" s="240"/>
      <c r="E189" s="33">
        <v>2011</v>
      </c>
      <c r="F189" s="33" t="s">
        <v>200</v>
      </c>
      <c r="G189" s="33" t="s">
        <v>402</v>
      </c>
      <c r="H189" s="33" t="s">
        <v>209</v>
      </c>
      <c r="I189" s="33" t="s">
        <v>210</v>
      </c>
      <c r="J189" s="33">
        <v>10</v>
      </c>
      <c r="K189" s="33" t="s">
        <v>28</v>
      </c>
      <c r="L189" s="75">
        <v>1305000</v>
      </c>
      <c r="M189" s="52">
        <v>288000</v>
      </c>
      <c r="N189" s="94">
        <v>0.85</v>
      </c>
      <c r="O189" s="93">
        <v>0.35</v>
      </c>
      <c r="P189" s="33">
        <v>10</v>
      </c>
      <c r="Q189" s="52">
        <f t="shared" si="40"/>
        <v>856800</v>
      </c>
      <c r="R189" s="83">
        <v>1</v>
      </c>
      <c r="S189" s="94">
        <v>1</v>
      </c>
      <c r="T189" s="52">
        <f t="shared" si="41"/>
        <v>856000</v>
      </c>
      <c r="U189" s="241"/>
    </row>
    <row r="190" spans="1:21" s="14" customFormat="1" ht="61.5" customHeight="1" x14ac:dyDescent="0.3">
      <c r="A190" s="240" t="s">
        <v>316</v>
      </c>
      <c r="B190" s="240" t="s">
        <v>403</v>
      </c>
      <c r="C190" s="240" t="s">
        <v>1284</v>
      </c>
      <c r="D190" s="240" t="s">
        <v>1724</v>
      </c>
      <c r="E190" s="33">
        <v>2010</v>
      </c>
      <c r="F190" s="33" t="s">
        <v>35</v>
      </c>
      <c r="G190" s="33" t="s">
        <v>404</v>
      </c>
      <c r="H190" s="33" t="s">
        <v>209</v>
      </c>
      <c r="I190" s="33" t="s">
        <v>405</v>
      </c>
      <c r="J190" s="33">
        <v>8</v>
      </c>
      <c r="K190" s="33" t="s">
        <v>28</v>
      </c>
      <c r="L190" s="75">
        <v>1230000</v>
      </c>
      <c r="M190" s="52">
        <v>268000</v>
      </c>
      <c r="N190" s="94">
        <v>0.85</v>
      </c>
      <c r="O190" s="93">
        <v>0.35</v>
      </c>
      <c r="P190" s="33">
        <v>8</v>
      </c>
      <c r="Q190" s="52">
        <f t="shared" si="40"/>
        <v>637800</v>
      </c>
      <c r="R190" s="83">
        <v>1</v>
      </c>
      <c r="S190" s="94">
        <v>1</v>
      </c>
      <c r="T190" s="52">
        <f t="shared" si="41"/>
        <v>637000</v>
      </c>
      <c r="U190" s="241">
        <f>SUM(T190:T191)</f>
        <v>1593000</v>
      </c>
    </row>
    <row r="191" spans="1:21" s="14" customFormat="1" ht="61.5" customHeight="1" x14ac:dyDescent="0.3">
      <c r="A191" s="240"/>
      <c r="B191" s="240"/>
      <c r="C191" s="240"/>
      <c r="D191" s="240"/>
      <c r="E191" s="33">
        <v>2010</v>
      </c>
      <c r="F191" s="33" t="s">
        <v>211</v>
      </c>
      <c r="G191" s="33" t="s">
        <v>404</v>
      </c>
      <c r="H191" s="33" t="s">
        <v>216</v>
      </c>
      <c r="I191" s="33" t="s">
        <v>210</v>
      </c>
      <c r="J191" s="33">
        <v>12</v>
      </c>
      <c r="K191" s="33" t="s">
        <v>28</v>
      </c>
      <c r="L191" s="75">
        <v>1230000</v>
      </c>
      <c r="M191" s="52">
        <v>268000</v>
      </c>
      <c r="N191" s="94">
        <v>0.85</v>
      </c>
      <c r="O191" s="93">
        <v>0.35</v>
      </c>
      <c r="P191" s="33">
        <v>12</v>
      </c>
      <c r="Q191" s="52">
        <f t="shared" si="40"/>
        <v>956700</v>
      </c>
      <c r="R191" s="83">
        <v>1</v>
      </c>
      <c r="S191" s="94">
        <v>1</v>
      </c>
      <c r="T191" s="52">
        <f t="shared" si="41"/>
        <v>956000</v>
      </c>
      <c r="U191" s="241"/>
    </row>
    <row r="192" spans="1:21" s="14" customFormat="1" ht="61.5" customHeight="1" x14ac:dyDescent="0.3">
      <c r="A192" s="240" t="s">
        <v>80</v>
      </c>
      <c r="B192" s="240" t="s">
        <v>406</v>
      </c>
      <c r="C192" s="240" t="s">
        <v>1285</v>
      </c>
      <c r="D192" s="240" t="s">
        <v>407</v>
      </c>
      <c r="E192" s="33">
        <v>2010</v>
      </c>
      <c r="F192" s="33" t="s">
        <v>150</v>
      </c>
      <c r="G192" s="33" t="s">
        <v>46</v>
      </c>
      <c r="H192" s="33" t="s">
        <v>37</v>
      </c>
      <c r="I192" s="33" t="s">
        <v>378</v>
      </c>
      <c r="J192" s="33">
        <v>147.6</v>
      </c>
      <c r="K192" s="33" t="s">
        <v>312</v>
      </c>
      <c r="L192" s="75">
        <v>2030000</v>
      </c>
      <c r="M192" s="52">
        <v>652000</v>
      </c>
      <c r="N192" s="94">
        <v>1</v>
      </c>
      <c r="O192" s="93">
        <v>0.1</v>
      </c>
      <c r="P192" s="33">
        <v>147.6</v>
      </c>
      <c r="Q192" s="52">
        <f t="shared" si="40"/>
        <v>9623500</v>
      </c>
      <c r="R192" s="83">
        <v>0.5</v>
      </c>
      <c r="S192" s="94">
        <v>1</v>
      </c>
      <c r="T192" s="52">
        <f t="shared" si="41"/>
        <v>4811000</v>
      </c>
      <c r="U192" s="241">
        <f>SUM(T192:T195)</f>
        <v>11807000</v>
      </c>
    </row>
    <row r="193" spans="1:21" s="14" customFormat="1" ht="61.5" customHeight="1" x14ac:dyDescent="0.3">
      <c r="A193" s="240"/>
      <c r="B193" s="240"/>
      <c r="C193" s="240"/>
      <c r="D193" s="240"/>
      <c r="E193" s="33">
        <v>2010</v>
      </c>
      <c r="F193" s="33" t="s">
        <v>150</v>
      </c>
      <c r="G193" s="33" t="s">
        <v>33</v>
      </c>
      <c r="H193" s="33" t="s">
        <v>37</v>
      </c>
      <c r="I193" s="33" t="s">
        <v>378</v>
      </c>
      <c r="J193" s="33">
        <v>147.6</v>
      </c>
      <c r="K193" s="33" t="s">
        <v>312</v>
      </c>
      <c r="L193" s="75">
        <v>2030000</v>
      </c>
      <c r="M193" s="52">
        <v>652000</v>
      </c>
      <c r="N193" s="94">
        <v>1</v>
      </c>
      <c r="O193" s="93">
        <v>0.1</v>
      </c>
      <c r="P193" s="33">
        <v>147.6</v>
      </c>
      <c r="Q193" s="52">
        <f t="shared" si="40"/>
        <v>9623500</v>
      </c>
      <c r="R193" s="83">
        <v>0.5</v>
      </c>
      <c r="S193" s="94">
        <v>1</v>
      </c>
      <c r="T193" s="52">
        <f t="shared" si="41"/>
        <v>4811000</v>
      </c>
      <c r="U193" s="241"/>
    </row>
    <row r="194" spans="1:21" s="14" customFormat="1" ht="61.5" customHeight="1" x14ac:dyDescent="0.3">
      <c r="A194" s="240"/>
      <c r="B194" s="240"/>
      <c r="C194" s="240"/>
      <c r="D194" s="240"/>
      <c r="E194" s="33">
        <v>2010</v>
      </c>
      <c r="F194" s="33" t="s">
        <v>313</v>
      </c>
      <c r="G194" s="33" t="s">
        <v>36</v>
      </c>
      <c r="H194" s="33" t="s">
        <v>37</v>
      </c>
      <c r="I194" s="33" t="s">
        <v>378</v>
      </c>
      <c r="J194" s="33">
        <v>291.92</v>
      </c>
      <c r="K194" s="33" t="s">
        <v>129</v>
      </c>
      <c r="L194" s="75">
        <v>2030000</v>
      </c>
      <c r="M194" s="52">
        <v>652000</v>
      </c>
      <c r="N194" s="94">
        <v>0.25</v>
      </c>
      <c r="O194" s="93">
        <v>0.03</v>
      </c>
      <c r="P194" s="33">
        <v>291.92</v>
      </c>
      <c r="Q194" s="52">
        <f t="shared" si="40"/>
        <v>1427400</v>
      </c>
      <c r="R194" s="94">
        <v>0.5</v>
      </c>
      <c r="S194" s="94">
        <v>1</v>
      </c>
      <c r="T194" s="52">
        <f t="shared" si="41"/>
        <v>713000</v>
      </c>
      <c r="U194" s="241"/>
    </row>
    <row r="195" spans="1:21" s="14" customFormat="1" ht="61.5" customHeight="1" x14ac:dyDescent="0.3">
      <c r="A195" s="240"/>
      <c r="B195" s="240"/>
      <c r="C195" s="240"/>
      <c r="D195" s="240"/>
      <c r="E195" s="33">
        <v>2010</v>
      </c>
      <c r="F195" s="33" t="s">
        <v>24</v>
      </c>
      <c r="G195" s="33" t="s">
        <v>25</v>
      </c>
      <c r="H195" s="33" t="s">
        <v>235</v>
      </c>
      <c r="I195" s="33" t="s">
        <v>44</v>
      </c>
      <c r="J195" s="33">
        <v>29.81</v>
      </c>
      <c r="K195" s="33" t="s">
        <v>28</v>
      </c>
      <c r="L195" s="75">
        <v>2030000</v>
      </c>
      <c r="M195" s="52">
        <v>332000</v>
      </c>
      <c r="N195" s="94">
        <v>0.85</v>
      </c>
      <c r="O195" s="93">
        <v>0.35</v>
      </c>
      <c r="P195" s="33">
        <v>29.81</v>
      </c>
      <c r="Q195" s="52">
        <f t="shared" si="40"/>
        <v>2944300</v>
      </c>
      <c r="R195" s="83">
        <v>0.5</v>
      </c>
      <c r="S195" s="94">
        <v>1</v>
      </c>
      <c r="T195" s="52">
        <f t="shared" si="41"/>
        <v>1472000</v>
      </c>
      <c r="U195" s="241"/>
    </row>
    <row r="196" spans="1:21" s="14" customFormat="1" ht="61.5" customHeight="1" x14ac:dyDescent="0.3">
      <c r="A196" s="240" t="s">
        <v>80</v>
      </c>
      <c r="B196" s="240" t="s">
        <v>409</v>
      </c>
      <c r="C196" s="240" t="s">
        <v>1286</v>
      </c>
      <c r="D196" s="240" t="s">
        <v>410</v>
      </c>
      <c r="E196" s="33">
        <v>2008</v>
      </c>
      <c r="F196" s="33" t="s">
        <v>150</v>
      </c>
      <c r="G196" s="33" t="s">
        <v>36</v>
      </c>
      <c r="H196" s="33" t="s">
        <v>37</v>
      </c>
      <c r="I196" s="33" t="s">
        <v>378</v>
      </c>
      <c r="J196" s="33">
        <v>139.68</v>
      </c>
      <c r="K196" s="33" t="s">
        <v>312</v>
      </c>
      <c r="L196" s="75">
        <v>2030000</v>
      </c>
      <c r="M196" s="52">
        <v>620000</v>
      </c>
      <c r="N196" s="94">
        <v>1</v>
      </c>
      <c r="O196" s="93">
        <v>0.1</v>
      </c>
      <c r="P196" s="33">
        <v>139.68</v>
      </c>
      <c r="Q196" s="52">
        <f t="shared" ref="Q196:Q201" si="42">FLOOR(M196*N196*O196*P196,100)</f>
        <v>8660100</v>
      </c>
      <c r="R196" s="94">
        <v>1</v>
      </c>
      <c r="S196" s="94">
        <v>1</v>
      </c>
      <c r="T196" s="52">
        <f t="shared" ref="T196:T201" si="43">ROUNDDOWN(Q196*R196*S196,-3)</f>
        <v>8660000</v>
      </c>
      <c r="U196" s="241">
        <f>SUM(T196:T197)</f>
        <v>11895000</v>
      </c>
    </row>
    <row r="197" spans="1:21" s="14" customFormat="1" ht="61.5" customHeight="1" x14ac:dyDescent="0.3">
      <c r="A197" s="240"/>
      <c r="B197" s="240"/>
      <c r="C197" s="240"/>
      <c r="D197" s="240"/>
      <c r="E197" s="33">
        <v>2008</v>
      </c>
      <c r="F197" s="33" t="s">
        <v>24</v>
      </c>
      <c r="G197" s="33" t="s">
        <v>25</v>
      </c>
      <c r="H197" s="33" t="s">
        <v>411</v>
      </c>
      <c r="I197" s="33" t="s">
        <v>378</v>
      </c>
      <c r="J197" s="33">
        <v>15</v>
      </c>
      <c r="K197" s="33" t="s">
        <v>28</v>
      </c>
      <c r="L197" s="75">
        <v>2030000</v>
      </c>
      <c r="M197" s="52">
        <v>725000</v>
      </c>
      <c r="N197" s="94">
        <v>0.85</v>
      </c>
      <c r="O197" s="93">
        <v>0.35</v>
      </c>
      <c r="P197" s="33">
        <v>15</v>
      </c>
      <c r="Q197" s="52">
        <f t="shared" si="42"/>
        <v>3235300</v>
      </c>
      <c r="R197" s="94">
        <v>1</v>
      </c>
      <c r="S197" s="94">
        <v>1</v>
      </c>
      <c r="T197" s="52">
        <f t="shared" si="43"/>
        <v>3235000</v>
      </c>
      <c r="U197" s="241"/>
    </row>
    <row r="198" spans="1:21" s="28" customFormat="1" ht="61.5" customHeight="1" x14ac:dyDescent="0.3">
      <c r="A198" s="118" t="s">
        <v>80</v>
      </c>
      <c r="B198" s="33" t="s">
        <v>412</v>
      </c>
      <c r="C198" s="33" t="s">
        <v>1287</v>
      </c>
      <c r="D198" s="33" t="s">
        <v>1725</v>
      </c>
      <c r="E198" s="33">
        <v>2003</v>
      </c>
      <c r="F198" s="33" t="s">
        <v>24</v>
      </c>
      <c r="G198" s="33" t="s">
        <v>36</v>
      </c>
      <c r="H198" s="33" t="s">
        <v>37</v>
      </c>
      <c r="I198" s="33" t="s">
        <v>242</v>
      </c>
      <c r="J198" s="33">
        <v>8</v>
      </c>
      <c r="K198" s="118" t="s">
        <v>408</v>
      </c>
      <c r="L198" s="75">
        <v>1256000</v>
      </c>
      <c r="M198" s="51">
        <v>105000</v>
      </c>
      <c r="N198" s="94">
        <v>0.85</v>
      </c>
      <c r="O198" s="93">
        <v>0.35</v>
      </c>
      <c r="P198" s="33">
        <v>8</v>
      </c>
      <c r="Q198" s="52">
        <f t="shared" si="42"/>
        <v>249900</v>
      </c>
      <c r="R198" s="94">
        <v>1</v>
      </c>
      <c r="S198" s="83">
        <v>1</v>
      </c>
      <c r="T198" s="52">
        <f t="shared" si="43"/>
        <v>249000</v>
      </c>
      <c r="U198" s="29">
        <f>T198</f>
        <v>249000</v>
      </c>
    </row>
    <row r="199" spans="1:21" s="28" customFormat="1" ht="61.5" customHeight="1" x14ac:dyDescent="0.3">
      <c r="A199" s="118" t="s">
        <v>80</v>
      </c>
      <c r="B199" s="33" t="s">
        <v>1727</v>
      </c>
      <c r="C199" s="33" t="s">
        <v>1288</v>
      </c>
      <c r="D199" s="33" t="s">
        <v>1726</v>
      </c>
      <c r="E199" s="33">
        <v>2012</v>
      </c>
      <c r="F199" s="33" t="s">
        <v>24</v>
      </c>
      <c r="G199" s="33" t="s">
        <v>33</v>
      </c>
      <c r="H199" s="33" t="s">
        <v>37</v>
      </c>
      <c r="I199" s="33" t="s">
        <v>44</v>
      </c>
      <c r="J199" s="33">
        <v>5.3</v>
      </c>
      <c r="K199" s="118" t="s">
        <v>63</v>
      </c>
      <c r="L199" s="75">
        <v>1270000</v>
      </c>
      <c r="M199" s="51">
        <v>309000</v>
      </c>
      <c r="N199" s="94">
        <v>0.85</v>
      </c>
      <c r="O199" s="93">
        <v>0.35</v>
      </c>
      <c r="P199" s="33">
        <v>5.3</v>
      </c>
      <c r="Q199" s="52">
        <f t="shared" si="42"/>
        <v>487200</v>
      </c>
      <c r="R199" s="94">
        <v>1</v>
      </c>
      <c r="S199" s="83">
        <v>1</v>
      </c>
      <c r="T199" s="52">
        <f t="shared" si="43"/>
        <v>487000</v>
      </c>
      <c r="U199" s="29">
        <f>T199</f>
        <v>487000</v>
      </c>
    </row>
    <row r="200" spans="1:21" s="28" customFormat="1" ht="61.5" customHeight="1" x14ac:dyDescent="0.3">
      <c r="A200" s="249" t="s">
        <v>80</v>
      </c>
      <c r="B200" s="240" t="s">
        <v>414</v>
      </c>
      <c r="C200" s="240" t="s">
        <v>1289</v>
      </c>
      <c r="D200" s="240" t="s">
        <v>1728</v>
      </c>
      <c r="E200" s="33">
        <v>2009</v>
      </c>
      <c r="F200" s="33" t="s">
        <v>150</v>
      </c>
      <c r="G200" s="33" t="s">
        <v>25</v>
      </c>
      <c r="H200" s="33" t="s">
        <v>37</v>
      </c>
      <c r="I200" s="33" t="s">
        <v>415</v>
      </c>
      <c r="J200" s="33">
        <v>63.52</v>
      </c>
      <c r="K200" s="118" t="s">
        <v>416</v>
      </c>
      <c r="L200" s="75">
        <v>1385000</v>
      </c>
      <c r="M200" s="51">
        <v>602000</v>
      </c>
      <c r="N200" s="83">
        <v>1</v>
      </c>
      <c r="O200" s="93">
        <v>0.1</v>
      </c>
      <c r="P200" s="33">
        <v>63.52</v>
      </c>
      <c r="Q200" s="52">
        <f t="shared" si="42"/>
        <v>3823900</v>
      </c>
      <c r="R200" s="94">
        <v>1</v>
      </c>
      <c r="S200" s="120">
        <v>1</v>
      </c>
      <c r="T200" s="52">
        <f t="shared" si="43"/>
        <v>3823000</v>
      </c>
      <c r="U200" s="241">
        <f>SUM(T200:T201)</f>
        <v>4927000</v>
      </c>
    </row>
    <row r="201" spans="1:21" s="28" customFormat="1" ht="61.5" customHeight="1" x14ac:dyDescent="0.3">
      <c r="A201" s="249"/>
      <c r="B201" s="240"/>
      <c r="C201" s="240"/>
      <c r="D201" s="240"/>
      <c r="E201" s="33">
        <v>2007</v>
      </c>
      <c r="F201" s="33" t="s">
        <v>220</v>
      </c>
      <c r="G201" s="33" t="s">
        <v>231</v>
      </c>
      <c r="H201" s="33" t="s">
        <v>331</v>
      </c>
      <c r="I201" s="33" t="s">
        <v>151</v>
      </c>
      <c r="J201" s="33">
        <v>516</v>
      </c>
      <c r="K201" s="118" t="s">
        <v>417</v>
      </c>
      <c r="L201" s="75">
        <v>1385000</v>
      </c>
      <c r="M201" s="51">
        <v>571000</v>
      </c>
      <c r="N201" s="83">
        <v>0.25</v>
      </c>
      <c r="O201" s="93">
        <v>0.03</v>
      </c>
      <c r="P201" s="33">
        <v>516</v>
      </c>
      <c r="Q201" s="52">
        <f t="shared" si="42"/>
        <v>2209700</v>
      </c>
      <c r="R201" s="83">
        <v>0.5</v>
      </c>
      <c r="S201" s="83">
        <v>1</v>
      </c>
      <c r="T201" s="52">
        <f t="shared" si="43"/>
        <v>1104000</v>
      </c>
      <c r="U201" s="241"/>
    </row>
    <row r="202" spans="1:21" s="28" customFormat="1" ht="61.5" customHeight="1" x14ac:dyDescent="0.3">
      <c r="A202" s="118" t="s">
        <v>80</v>
      </c>
      <c r="B202" s="33" t="s">
        <v>422</v>
      </c>
      <c r="C202" s="33" t="s">
        <v>1290</v>
      </c>
      <c r="D202" s="33" t="s">
        <v>423</v>
      </c>
      <c r="E202" s="33">
        <v>2011</v>
      </c>
      <c r="F202" s="33" t="s">
        <v>24</v>
      </c>
      <c r="G202" s="33" t="s">
        <v>25</v>
      </c>
      <c r="H202" s="33" t="s">
        <v>203</v>
      </c>
      <c r="I202" s="33" t="s">
        <v>242</v>
      </c>
      <c r="J202" s="33">
        <v>8</v>
      </c>
      <c r="K202" s="118" t="s">
        <v>373</v>
      </c>
      <c r="L202" s="75">
        <v>2030000</v>
      </c>
      <c r="M202" s="51">
        <v>297000</v>
      </c>
      <c r="N202" s="83">
        <v>0.85</v>
      </c>
      <c r="O202" s="93">
        <v>0.35</v>
      </c>
      <c r="P202" s="33">
        <v>8</v>
      </c>
      <c r="Q202" s="52">
        <f t="shared" ref="Q202:Q215" si="44">FLOOR(M202*N202*O202*P202,100)</f>
        <v>706800</v>
      </c>
      <c r="R202" s="83">
        <v>0.5</v>
      </c>
      <c r="S202" s="83">
        <v>1</v>
      </c>
      <c r="T202" s="52">
        <f t="shared" ref="T202:T214" si="45">ROUNDDOWN(Q202*R202*S202,-3)</f>
        <v>353000</v>
      </c>
      <c r="U202" s="29">
        <f>T202</f>
        <v>353000</v>
      </c>
    </row>
    <row r="203" spans="1:21" s="28" customFormat="1" ht="61.5" customHeight="1" x14ac:dyDescent="0.3">
      <c r="A203" s="33" t="s">
        <v>80</v>
      </c>
      <c r="B203" s="33" t="s">
        <v>425</v>
      </c>
      <c r="C203" s="33" t="s">
        <v>1291</v>
      </c>
      <c r="D203" s="33" t="s">
        <v>426</v>
      </c>
      <c r="E203" s="33">
        <v>1999</v>
      </c>
      <c r="F203" s="33" t="s">
        <v>24</v>
      </c>
      <c r="G203" s="33" t="s">
        <v>427</v>
      </c>
      <c r="H203" s="33" t="s">
        <v>428</v>
      </c>
      <c r="I203" s="33" t="s">
        <v>242</v>
      </c>
      <c r="J203" s="33">
        <v>8</v>
      </c>
      <c r="K203" s="33" t="s">
        <v>28</v>
      </c>
      <c r="L203" s="75">
        <v>1345000</v>
      </c>
      <c r="M203" s="51">
        <v>44000</v>
      </c>
      <c r="N203" s="83">
        <v>0.85</v>
      </c>
      <c r="O203" s="93">
        <v>0.35</v>
      </c>
      <c r="P203" s="33">
        <v>8</v>
      </c>
      <c r="Q203" s="52">
        <f t="shared" si="44"/>
        <v>104700</v>
      </c>
      <c r="R203" s="94">
        <v>1</v>
      </c>
      <c r="S203" s="83">
        <v>1</v>
      </c>
      <c r="T203" s="52">
        <f t="shared" si="45"/>
        <v>104000</v>
      </c>
      <c r="U203" s="29">
        <f t="shared" ref="U203:U205" si="46">T203</f>
        <v>104000</v>
      </c>
    </row>
    <row r="204" spans="1:21" s="28" customFormat="1" ht="61.5" customHeight="1" x14ac:dyDescent="0.3">
      <c r="A204" s="33" t="s">
        <v>80</v>
      </c>
      <c r="B204" s="33" t="s">
        <v>430</v>
      </c>
      <c r="C204" s="33" t="s">
        <v>1292</v>
      </c>
      <c r="D204" s="33" t="s">
        <v>431</v>
      </c>
      <c r="E204" s="33">
        <v>2008</v>
      </c>
      <c r="F204" s="33" t="s">
        <v>24</v>
      </c>
      <c r="G204" s="33" t="s">
        <v>33</v>
      </c>
      <c r="H204" s="33" t="s">
        <v>37</v>
      </c>
      <c r="I204" s="33" t="s">
        <v>44</v>
      </c>
      <c r="J204" s="33">
        <v>8</v>
      </c>
      <c r="K204" s="33" t="s">
        <v>28</v>
      </c>
      <c r="L204" s="75">
        <v>1524000</v>
      </c>
      <c r="M204" s="51">
        <v>228000</v>
      </c>
      <c r="N204" s="83">
        <v>0.85</v>
      </c>
      <c r="O204" s="108">
        <v>0.35</v>
      </c>
      <c r="P204" s="33">
        <v>8</v>
      </c>
      <c r="Q204" s="52">
        <f t="shared" si="44"/>
        <v>542600</v>
      </c>
      <c r="R204" s="94">
        <v>1</v>
      </c>
      <c r="S204" s="83">
        <v>0.5</v>
      </c>
      <c r="T204" s="52">
        <f t="shared" si="45"/>
        <v>271000</v>
      </c>
      <c r="U204" s="29">
        <f t="shared" si="46"/>
        <v>271000</v>
      </c>
    </row>
    <row r="205" spans="1:21" s="28" customFormat="1" ht="61.5" customHeight="1" x14ac:dyDescent="0.3">
      <c r="A205" s="33" t="s">
        <v>80</v>
      </c>
      <c r="B205" s="33" t="s">
        <v>432</v>
      </c>
      <c r="C205" s="33" t="s">
        <v>1293</v>
      </c>
      <c r="D205" s="33" t="s">
        <v>431</v>
      </c>
      <c r="E205" s="33">
        <v>2008</v>
      </c>
      <c r="F205" s="33" t="s">
        <v>24</v>
      </c>
      <c r="G205" s="33" t="s">
        <v>33</v>
      </c>
      <c r="H205" s="33" t="s">
        <v>37</v>
      </c>
      <c r="I205" s="33" t="s">
        <v>44</v>
      </c>
      <c r="J205" s="33">
        <v>8</v>
      </c>
      <c r="K205" s="33" t="s">
        <v>28</v>
      </c>
      <c r="L205" s="75">
        <v>1524000</v>
      </c>
      <c r="M205" s="51">
        <v>228000</v>
      </c>
      <c r="N205" s="83">
        <v>0.85</v>
      </c>
      <c r="O205" s="108">
        <v>0.35</v>
      </c>
      <c r="P205" s="33">
        <v>8</v>
      </c>
      <c r="Q205" s="52">
        <f t="shared" si="44"/>
        <v>542600</v>
      </c>
      <c r="R205" s="94">
        <v>1</v>
      </c>
      <c r="S205" s="83">
        <v>0.5</v>
      </c>
      <c r="T205" s="52">
        <f t="shared" si="45"/>
        <v>271000</v>
      </c>
      <c r="U205" s="29">
        <f t="shared" si="46"/>
        <v>271000</v>
      </c>
    </row>
    <row r="206" spans="1:21" s="28" customFormat="1" ht="61.5" customHeight="1" x14ac:dyDescent="0.3">
      <c r="A206" s="240" t="s">
        <v>80</v>
      </c>
      <c r="B206" s="240" t="s">
        <v>433</v>
      </c>
      <c r="C206" s="240" t="s">
        <v>1294</v>
      </c>
      <c r="D206" s="240" t="s">
        <v>1729</v>
      </c>
      <c r="E206" s="33">
        <v>2006</v>
      </c>
      <c r="F206" s="33" t="s">
        <v>150</v>
      </c>
      <c r="G206" s="33" t="s">
        <v>25</v>
      </c>
      <c r="H206" s="33" t="s">
        <v>37</v>
      </c>
      <c r="I206" s="33" t="s">
        <v>230</v>
      </c>
      <c r="J206" s="33">
        <v>44.9</v>
      </c>
      <c r="K206" s="33" t="s">
        <v>312</v>
      </c>
      <c r="L206" s="75">
        <v>1333000</v>
      </c>
      <c r="M206" s="52">
        <v>556000</v>
      </c>
      <c r="N206" s="94">
        <v>1</v>
      </c>
      <c r="O206" s="93">
        <v>0.1</v>
      </c>
      <c r="P206" s="33">
        <v>44.9</v>
      </c>
      <c r="Q206" s="52">
        <f t="shared" si="44"/>
        <v>2496400</v>
      </c>
      <c r="R206" s="94">
        <v>1</v>
      </c>
      <c r="S206" s="94">
        <v>0.5</v>
      </c>
      <c r="T206" s="52">
        <f t="shared" si="45"/>
        <v>1248000</v>
      </c>
      <c r="U206" s="241">
        <f>SUM(T206:T209)</f>
        <v>5802000</v>
      </c>
    </row>
    <row r="207" spans="1:21" s="28" customFormat="1" ht="61.5" customHeight="1" x14ac:dyDescent="0.3">
      <c r="A207" s="240"/>
      <c r="B207" s="240"/>
      <c r="C207" s="240"/>
      <c r="D207" s="240"/>
      <c r="E207" s="33">
        <v>2006</v>
      </c>
      <c r="F207" s="33" t="s">
        <v>150</v>
      </c>
      <c r="G207" s="33" t="s">
        <v>46</v>
      </c>
      <c r="H207" s="33" t="s">
        <v>37</v>
      </c>
      <c r="I207" s="33" t="s">
        <v>434</v>
      </c>
      <c r="J207" s="33">
        <v>160.29</v>
      </c>
      <c r="K207" s="33" t="s">
        <v>312</v>
      </c>
      <c r="L207" s="75">
        <v>1333000</v>
      </c>
      <c r="M207" s="52">
        <v>556000</v>
      </c>
      <c r="N207" s="94">
        <v>1</v>
      </c>
      <c r="O207" s="93">
        <v>0.1</v>
      </c>
      <c r="P207" s="33">
        <v>160.29</v>
      </c>
      <c r="Q207" s="52">
        <f t="shared" si="44"/>
        <v>8912100</v>
      </c>
      <c r="R207" s="94">
        <v>1</v>
      </c>
      <c r="S207" s="94">
        <v>0.5</v>
      </c>
      <c r="T207" s="52">
        <f t="shared" si="45"/>
        <v>4456000</v>
      </c>
      <c r="U207" s="241"/>
    </row>
    <row r="208" spans="1:21" s="28" customFormat="1" ht="61.5" customHeight="1" x14ac:dyDescent="0.3">
      <c r="A208" s="240"/>
      <c r="B208" s="240"/>
      <c r="C208" s="240"/>
      <c r="D208" s="240"/>
      <c r="E208" s="33">
        <v>2008</v>
      </c>
      <c r="F208" s="33" t="s">
        <v>24</v>
      </c>
      <c r="G208" s="33" t="s">
        <v>25</v>
      </c>
      <c r="H208" s="33" t="s">
        <v>222</v>
      </c>
      <c r="I208" s="33" t="s">
        <v>395</v>
      </c>
      <c r="J208" s="33">
        <v>1.5</v>
      </c>
      <c r="K208" s="33" t="s">
        <v>28</v>
      </c>
      <c r="L208" s="75">
        <v>1333000</v>
      </c>
      <c r="M208" s="51">
        <v>190000</v>
      </c>
      <c r="N208" s="94">
        <v>0.85</v>
      </c>
      <c r="O208" s="93">
        <v>0.35</v>
      </c>
      <c r="P208" s="33">
        <v>1.5</v>
      </c>
      <c r="Q208" s="52">
        <f t="shared" si="44"/>
        <v>84700</v>
      </c>
      <c r="R208" s="94">
        <v>1</v>
      </c>
      <c r="S208" s="94">
        <v>0.5</v>
      </c>
      <c r="T208" s="52">
        <f t="shared" si="45"/>
        <v>42000</v>
      </c>
      <c r="U208" s="241"/>
    </row>
    <row r="209" spans="1:21" s="28" customFormat="1" ht="61.5" customHeight="1" x14ac:dyDescent="0.3">
      <c r="A209" s="240"/>
      <c r="B209" s="240"/>
      <c r="C209" s="240"/>
      <c r="D209" s="240"/>
      <c r="E209" s="33">
        <v>2008</v>
      </c>
      <c r="F209" s="33" t="s">
        <v>24</v>
      </c>
      <c r="G209" s="33" t="s">
        <v>25</v>
      </c>
      <c r="H209" s="33" t="s">
        <v>222</v>
      </c>
      <c r="I209" s="33" t="s">
        <v>206</v>
      </c>
      <c r="J209" s="33">
        <v>2</v>
      </c>
      <c r="K209" s="33" t="s">
        <v>28</v>
      </c>
      <c r="L209" s="75">
        <v>1333000</v>
      </c>
      <c r="M209" s="51">
        <v>190000</v>
      </c>
      <c r="N209" s="94">
        <v>0.85</v>
      </c>
      <c r="O209" s="93">
        <v>0.35</v>
      </c>
      <c r="P209" s="33">
        <v>2</v>
      </c>
      <c r="Q209" s="52">
        <f t="shared" si="44"/>
        <v>113000</v>
      </c>
      <c r="R209" s="94">
        <v>1</v>
      </c>
      <c r="S209" s="94">
        <v>0.5</v>
      </c>
      <c r="T209" s="52">
        <f t="shared" si="45"/>
        <v>56000</v>
      </c>
      <c r="U209" s="241"/>
    </row>
    <row r="210" spans="1:21" s="28" customFormat="1" ht="61.5" customHeight="1" x14ac:dyDescent="0.3">
      <c r="A210" s="240" t="s">
        <v>80</v>
      </c>
      <c r="B210" s="240" t="s">
        <v>433</v>
      </c>
      <c r="C210" s="240" t="s">
        <v>1295</v>
      </c>
      <c r="D210" s="240" t="s">
        <v>1730</v>
      </c>
      <c r="E210" s="33">
        <v>2006</v>
      </c>
      <c r="F210" s="33" t="s">
        <v>150</v>
      </c>
      <c r="G210" s="33" t="s">
        <v>25</v>
      </c>
      <c r="H210" s="33" t="s">
        <v>37</v>
      </c>
      <c r="I210" s="33" t="s">
        <v>230</v>
      </c>
      <c r="J210" s="33">
        <v>44.9</v>
      </c>
      <c r="K210" s="33" t="s">
        <v>312</v>
      </c>
      <c r="L210" s="75">
        <v>1333000</v>
      </c>
      <c r="M210" s="52">
        <v>556000</v>
      </c>
      <c r="N210" s="94">
        <v>1</v>
      </c>
      <c r="O210" s="93">
        <v>0.1</v>
      </c>
      <c r="P210" s="33">
        <v>44.9</v>
      </c>
      <c r="Q210" s="52">
        <f t="shared" si="44"/>
        <v>2496400</v>
      </c>
      <c r="R210" s="94">
        <v>1</v>
      </c>
      <c r="S210" s="94">
        <v>0.5</v>
      </c>
      <c r="T210" s="52">
        <f t="shared" si="45"/>
        <v>1248000</v>
      </c>
      <c r="U210" s="241">
        <f>SUM(T210:T213)</f>
        <v>5802000</v>
      </c>
    </row>
    <row r="211" spans="1:21" s="28" customFormat="1" ht="61.5" customHeight="1" x14ac:dyDescent="0.3">
      <c r="A211" s="240"/>
      <c r="B211" s="240"/>
      <c r="C211" s="240"/>
      <c r="D211" s="240"/>
      <c r="E211" s="33">
        <v>2006</v>
      </c>
      <c r="F211" s="33" t="s">
        <v>150</v>
      </c>
      <c r="G211" s="33" t="s">
        <v>46</v>
      </c>
      <c r="H211" s="33" t="s">
        <v>37</v>
      </c>
      <c r="I211" s="33" t="s">
        <v>230</v>
      </c>
      <c r="J211" s="33">
        <v>160.29</v>
      </c>
      <c r="K211" s="33" t="s">
        <v>312</v>
      </c>
      <c r="L211" s="75">
        <v>1333000</v>
      </c>
      <c r="M211" s="52">
        <v>556000</v>
      </c>
      <c r="N211" s="94">
        <v>1</v>
      </c>
      <c r="O211" s="93">
        <v>0.1</v>
      </c>
      <c r="P211" s="33">
        <v>160.29</v>
      </c>
      <c r="Q211" s="52">
        <f t="shared" si="44"/>
        <v>8912100</v>
      </c>
      <c r="R211" s="94">
        <v>1</v>
      </c>
      <c r="S211" s="94">
        <v>0.5</v>
      </c>
      <c r="T211" s="52">
        <f t="shared" si="45"/>
        <v>4456000</v>
      </c>
      <c r="U211" s="241"/>
    </row>
    <row r="212" spans="1:21" s="28" customFormat="1" ht="61.5" customHeight="1" x14ac:dyDescent="0.3">
      <c r="A212" s="240"/>
      <c r="B212" s="240"/>
      <c r="C212" s="240"/>
      <c r="D212" s="240"/>
      <c r="E212" s="33">
        <v>2008</v>
      </c>
      <c r="F212" s="33" t="s">
        <v>24</v>
      </c>
      <c r="G212" s="33" t="s">
        <v>25</v>
      </c>
      <c r="H212" s="33" t="s">
        <v>222</v>
      </c>
      <c r="I212" s="33" t="s">
        <v>206</v>
      </c>
      <c r="J212" s="33">
        <v>1.5</v>
      </c>
      <c r="K212" s="33" t="s">
        <v>28</v>
      </c>
      <c r="L212" s="75">
        <v>1333000</v>
      </c>
      <c r="M212" s="51">
        <v>190000</v>
      </c>
      <c r="N212" s="94">
        <v>0.85</v>
      </c>
      <c r="O212" s="93">
        <v>0.35</v>
      </c>
      <c r="P212" s="33">
        <v>1.5</v>
      </c>
      <c r="Q212" s="52">
        <f t="shared" si="44"/>
        <v>84700</v>
      </c>
      <c r="R212" s="94">
        <v>1</v>
      </c>
      <c r="S212" s="94">
        <v>0.5</v>
      </c>
      <c r="T212" s="52">
        <f t="shared" si="45"/>
        <v>42000</v>
      </c>
      <c r="U212" s="241"/>
    </row>
    <row r="213" spans="1:21" s="28" customFormat="1" ht="61.5" customHeight="1" x14ac:dyDescent="0.3">
      <c r="A213" s="240"/>
      <c r="B213" s="240"/>
      <c r="C213" s="240"/>
      <c r="D213" s="240"/>
      <c r="E213" s="33">
        <v>2008</v>
      </c>
      <c r="F213" s="33" t="s">
        <v>24</v>
      </c>
      <c r="G213" s="33" t="s">
        <v>25</v>
      </c>
      <c r="H213" s="33" t="s">
        <v>222</v>
      </c>
      <c r="I213" s="33" t="s">
        <v>206</v>
      </c>
      <c r="J213" s="33">
        <v>2</v>
      </c>
      <c r="K213" s="33" t="s">
        <v>28</v>
      </c>
      <c r="L213" s="75">
        <v>1333000</v>
      </c>
      <c r="M213" s="51">
        <v>190000</v>
      </c>
      <c r="N213" s="94">
        <v>0.85</v>
      </c>
      <c r="O213" s="93">
        <v>0.35</v>
      </c>
      <c r="P213" s="33">
        <v>2</v>
      </c>
      <c r="Q213" s="52">
        <f t="shared" si="44"/>
        <v>113000</v>
      </c>
      <c r="R213" s="94">
        <v>1</v>
      </c>
      <c r="S213" s="94">
        <v>0.5</v>
      </c>
      <c r="T213" s="52">
        <f t="shared" si="45"/>
        <v>56000</v>
      </c>
      <c r="U213" s="241"/>
    </row>
    <row r="214" spans="1:21" s="28" customFormat="1" ht="61.5" customHeight="1" x14ac:dyDescent="0.3">
      <c r="A214" s="33" t="s">
        <v>202</v>
      </c>
      <c r="B214" s="33" t="s">
        <v>435</v>
      </c>
      <c r="C214" s="96" t="s">
        <v>1296</v>
      </c>
      <c r="D214" s="96" t="s">
        <v>436</v>
      </c>
      <c r="E214" s="96">
        <v>2012</v>
      </c>
      <c r="F214" s="96" t="s">
        <v>437</v>
      </c>
      <c r="G214" s="96" t="s">
        <v>438</v>
      </c>
      <c r="H214" s="96" t="s">
        <v>439</v>
      </c>
      <c r="I214" s="96" t="s">
        <v>440</v>
      </c>
      <c r="J214" s="96">
        <v>6</v>
      </c>
      <c r="K214" s="96" t="s">
        <v>441</v>
      </c>
      <c r="L214" s="75">
        <v>1325000</v>
      </c>
      <c r="M214" s="80">
        <v>309000</v>
      </c>
      <c r="N214" s="121">
        <v>0.85</v>
      </c>
      <c r="O214" s="122">
        <v>0.17499999999999999</v>
      </c>
      <c r="P214" s="118">
        <f>J214</f>
        <v>6</v>
      </c>
      <c r="Q214" s="52">
        <f t="shared" si="44"/>
        <v>275700</v>
      </c>
      <c r="R214" s="121">
        <v>0.5</v>
      </c>
      <c r="S214" s="94">
        <v>1</v>
      </c>
      <c r="T214" s="52">
        <f t="shared" si="45"/>
        <v>137000</v>
      </c>
      <c r="U214" s="18">
        <f>SUM(T214)</f>
        <v>137000</v>
      </c>
    </row>
    <row r="215" spans="1:21" s="28" customFormat="1" ht="61.5" customHeight="1" x14ac:dyDescent="0.3">
      <c r="A215" s="33" t="s">
        <v>326</v>
      </c>
      <c r="B215" s="33" t="s">
        <v>443</v>
      </c>
      <c r="C215" s="96" t="s">
        <v>1297</v>
      </c>
      <c r="D215" s="96" t="s">
        <v>444</v>
      </c>
      <c r="E215" s="96">
        <v>2012</v>
      </c>
      <c r="F215" s="96" t="s">
        <v>246</v>
      </c>
      <c r="G215" s="96" t="s">
        <v>445</v>
      </c>
      <c r="H215" s="96" t="s">
        <v>442</v>
      </c>
      <c r="I215" s="96" t="s">
        <v>446</v>
      </c>
      <c r="J215" s="96">
        <v>24</v>
      </c>
      <c r="K215" s="96" t="s">
        <v>245</v>
      </c>
      <c r="L215" s="75">
        <v>1178000</v>
      </c>
      <c r="M215" s="105">
        <v>577000</v>
      </c>
      <c r="N215" s="83">
        <v>0.85</v>
      </c>
      <c r="O215" s="108">
        <v>0.35</v>
      </c>
      <c r="P215" s="118">
        <f t="shared" ref="P215:P216" si="47">J215</f>
        <v>24</v>
      </c>
      <c r="Q215" s="52">
        <f t="shared" si="44"/>
        <v>4119700</v>
      </c>
      <c r="R215" s="83">
        <v>1</v>
      </c>
      <c r="S215" s="94">
        <v>1</v>
      </c>
      <c r="T215" s="105">
        <f t="shared" ref="T215:T216" si="48">ROUNDDOWN(Q215*S215,-3)</f>
        <v>4119000</v>
      </c>
      <c r="U215" s="18">
        <f t="shared" ref="U215:U216" si="49">SUM(T215)</f>
        <v>4119000</v>
      </c>
    </row>
    <row r="216" spans="1:21" s="28" customFormat="1" ht="61.5" customHeight="1" x14ac:dyDescent="0.3">
      <c r="A216" s="33" t="s">
        <v>421</v>
      </c>
      <c r="B216" s="33" t="s">
        <v>1732</v>
      </c>
      <c r="C216" s="77" t="s">
        <v>1298</v>
      </c>
      <c r="D216" s="77" t="s">
        <v>1731</v>
      </c>
      <c r="E216" s="77">
        <v>2015</v>
      </c>
      <c r="F216" s="77" t="s">
        <v>24</v>
      </c>
      <c r="G216" s="77" t="s">
        <v>448</v>
      </c>
      <c r="H216" s="77" t="s">
        <v>263</v>
      </c>
      <c r="I216" s="77" t="s">
        <v>447</v>
      </c>
      <c r="J216" s="77">
        <v>6.9</v>
      </c>
      <c r="K216" s="77" t="s">
        <v>241</v>
      </c>
      <c r="L216" s="75">
        <v>1320000</v>
      </c>
      <c r="M216" s="80">
        <v>370000</v>
      </c>
      <c r="N216" s="121">
        <v>0.85</v>
      </c>
      <c r="O216" s="122">
        <v>0.17499999999999999</v>
      </c>
      <c r="P216" s="123">
        <f t="shared" si="47"/>
        <v>6.9</v>
      </c>
      <c r="Q216" s="52">
        <f t="shared" ref="Q216:Q231" si="50">FLOOR(M216*N216*O216*P216,100)</f>
        <v>379700</v>
      </c>
      <c r="R216" s="121">
        <v>0.5</v>
      </c>
      <c r="S216" s="121">
        <v>1</v>
      </c>
      <c r="T216" s="105">
        <f t="shared" si="48"/>
        <v>379000</v>
      </c>
      <c r="U216" s="25">
        <f t="shared" si="49"/>
        <v>379000</v>
      </c>
    </row>
    <row r="217" spans="1:21" s="28" customFormat="1" ht="61.5" customHeight="1" x14ac:dyDescent="0.3">
      <c r="A217" s="33" t="s">
        <v>202</v>
      </c>
      <c r="B217" s="33" t="s">
        <v>1733</v>
      </c>
      <c r="C217" s="59" t="s">
        <v>1299</v>
      </c>
      <c r="D217" s="59" t="s">
        <v>1734</v>
      </c>
      <c r="E217" s="59">
        <v>2014</v>
      </c>
      <c r="F217" s="59" t="s">
        <v>200</v>
      </c>
      <c r="G217" s="59" t="s">
        <v>453</v>
      </c>
      <c r="H217" s="59" t="s">
        <v>450</v>
      </c>
      <c r="I217" s="59" t="s">
        <v>454</v>
      </c>
      <c r="J217" s="59">
        <v>10.8</v>
      </c>
      <c r="K217" s="59" t="s">
        <v>455</v>
      </c>
      <c r="L217" s="75">
        <v>1246000</v>
      </c>
      <c r="M217" s="105">
        <v>291000</v>
      </c>
      <c r="N217" s="106">
        <v>0.85</v>
      </c>
      <c r="O217" s="83">
        <v>0.35</v>
      </c>
      <c r="P217" s="59">
        <v>10.8</v>
      </c>
      <c r="Q217" s="105">
        <f t="shared" si="50"/>
        <v>934900</v>
      </c>
      <c r="R217" s="88">
        <v>0.5</v>
      </c>
      <c r="S217" s="109">
        <v>1</v>
      </c>
      <c r="T217" s="105">
        <f t="shared" ref="T217:T232" si="51">ROUNDDOWN(Q217*R217*S217,-3)</f>
        <v>467000</v>
      </c>
      <c r="U217" s="23">
        <f t="shared" ref="U217:U231" si="52">T217</f>
        <v>467000</v>
      </c>
    </row>
    <row r="218" spans="1:21" s="28" customFormat="1" ht="61.5" customHeight="1" x14ac:dyDescent="0.3">
      <c r="A218" s="33" t="s">
        <v>421</v>
      </c>
      <c r="B218" s="33" t="s">
        <v>1736</v>
      </c>
      <c r="C218" s="59" t="s">
        <v>1300</v>
      </c>
      <c r="D218" s="59" t="s">
        <v>1735</v>
      </c>
      <c r="E218" s="78">
        <v>2015</v>
      </c>
      <c r="F218" s="78" t="s">
        <v>24</v>
      </c>
      <c r="G218" s="78" t="s">
        <v>25</v>
      </c>
      <c r="H218" s="78" t="s">
        <v>413</v>
      </c>
      <c r="I218" s="78" t="s">
        <v>242</v>
      </c>
      <c r="J218" s="78">
        <v>1.5</v>
      </c>
      <c r="K218" s="78" t="s">
        <v>241</v>
      </c>
      <c r="L218" s="75">
        <v>1159000</v>
      </c>
      <c r="M218" s="105">
        <v>299000</v>
      </c>
      <c r="N218" s="106">
        <v>0.85</v>
      </c>
      <c r="O218" s="83">
        <v>0.35</v>
      </c>
      <c r="P218" s="78">
        <v>1.5</v>
      </c>
      <c r="Q218" s="105">
        <f t="shared" si="50"/>
        <v>133400</v>
      </c>
      <c r="R218" s="88">
        <v>0.5</v>
      </c>
      <c r="S218" s="109">
        <v>1</v>
      </c>
      <c r="T218" s="105">
        <f t="shared" si="51"/>
        <v>66000</v>
      </c>
      <c r="U218" s="23">
        <f t="shared" si="52"/>
        <v>66000</v>
      </c>
    </row>
    <row r="219" spans="1:21" s="28" customFormat="1" ht="61.5" customHeight="1" x14ac:dyDescent="0.3">
      <c r="A219" s="33" t="s">
        <v>421</v>
      </c>
      <c r="B219" s="33" t="s">
        <v>1737</v>
      </c>
      <c r="C219" s="59" t="s">
        <v>1301</v>
      </c>
      <c r="D219" s="59" t="s">
        <v>1738</v>
      </c>
      <c r="E219" s="59">
        <v>2016</v>
      </c>
      <c r="F219" s="59" t="s">
        <v>419</v>
      </c>
      <c r="G219" s="59" t="s">
        <v>453</v>
      </c>
      <c r="H219" s="59" t="s">
        <v>209</v>
      </c>
      <c r="I219" s="59" t="s">
        <v>317</v>
      </c>
      <c r="J219" s="59">
        <v>6</v>
      </c>
      <c r="K219" s="59" t="s">
        <v>455</v>
      </c>
      <c r="L219" s="75">
        <v>1171000</v>
      </c>
      <c r="M219" s="105">
        <v>316000</v>
      </c>
      <c r="N219" s="106">
        <v>0.85</v>
      </c>
      <c r="O219" s="83">
        <v>0.35</v>
      </c>
      <c r="P219" s="59">
        <v>6</v>
      </c>
      <c r="Q219" s="105">
        <f t="shared" si="50"/>
        <v>564000</v>
      </c>
      <c r="R219" s="88">
        <v>0.5</v>
      </c>
      <c r="S219" s="109">
        <v>1</v>
      </c>
      <c r="T219" s="105">
        <f t="shared" si="51"/>
        <v>282000</v>
      </c>
      <c r="U219" s="23">
        <f t="shared" si="52"/>
        <v>282000</v>
      </c>
    </row>
    <row r="220" spans="1:21" s="28" customFormat="1" ht="61.5" customHeight="1" x14ac:dyDescent="0.3">
      <c r="A220" s="33" t="s">
        <v>421</v>
      </c>
      <c r="B220" s="33" t="s">
        <v>1740</v>
      </c>
      <c r="C220" s="59" t="s">
        <v>1302</v>
      </c>
      <c r="D220" s="59" t="s">
        <v>1739</v>
      </c>
      <c r="E220" s="59">
        <v>2016</v>
      </c>
      <c r="F220" s="59" t="s">
        <v>419</v>
      </c>
      <c r="G220" s="59" t="s">
        <v>456</v>
      </c>
      <c r="H220" s="59" t="s">
        <v>209</v>
      </c>
      <c r="I220" s="59" t="s">
        <v>317</v>
      </c>
      <c r="J220" s="59">
        <v>6</v>
      </c>
      <c r="K220" s="59" t="s">
        <v>455</v>
      </c>
      <c r="L220" s="75">
        <v>1171000</v>
      </c>
      <c r="M220" s="105">
        <v>316000</v>
      </c>
      <c r="N220" s="106">
        <v>0.85</v>
      </c>
      <c r="O220" s="83">
        <v>0.35</v>
      </c>
      <c r="P220" s="59">
        <v>6</v>
      </c>
      <c r="Q220" s="105">
        <f t="shared" si="50"/>
        <v>564000</v>
      </c>
      <c r="R220" s="88">
        <v>0.5</v>
      </c>
      <c r="S220" s="109">
        <v>1</v>
      </c>
      <c r="T220" s="105">
        <f t="shared" si="51"/>
        <v>282000</v>
      </c>
      <c r="U220" s="23">
        <f t="shared" si="52"/>
        <v>282000</v>
      </c>
    </row>
    <row r="221" spans="1:21" s="28" customFormat="1" ht="61.5" customHeight="1" x14ac:dyDescent="0.3">
      <c r="A221" s="33" t="s">
        <v>421</v>
      </c>
      <c r="B221" s="33" t="s">
        <v>457</v>
      </c>
      <c r="C221" s="59" t="s">
        <v>1303</v>
      </c>
      <c r="D221" s="59" t="s">
        <v>1741</v>
      </c>
      <c r="E221" s="59">
        <v>2015</v>
      </c>
      <c r="F221" s="59" t="s">
        <v>420</v>
      </c>
      <c r="G221" s="59" t="s">
        <v>459</v>
      </c>
      <c r="H221" s="59" t="s">
        <v>413</v>
      </c>
      <c r="I221" s="59" t="s">
        <v>451</v>
      </c>
      <c r="J221" s="59">
        <v>10.8</v>
      </c>
      <c r="K221" s="59" t="s">
        <v>455</v>
      </c>
      <c r="L221" s="75">
        <v>1414000</v>
      </c>
      <c r="M221" s="105">
        <v>308000</v>
      </c>
      <c r="N221" s="106">
        <v>0.85</v>
      </c>
      <c r="O221" s="83">
        <v>0.35</v>
      </c>
      <c r="P221" s="59">
        <v>10.8</v>
      </c>
      <c r="Q221" s="105">
        <f t="shared" si="50"/>
        <v>989600</v>
      </c>
      <c r="R221" s="88">
        <v>0.5</v>
      </c>
      <c r="S221" s="107">
        <v>0.125</v>
      </c>
      <c r="T221" s="105">
        <f t="shared" si="51"/>
        <v>61000</v>
      </c>
      <c r="U221" s="23">
        <f t="shared" si="52"/>
        <v>61000</v>
      </c>
    </row>
    <row r="222" spans="1:21" s="28" customFormat="1" ht="61.5" customHeight="1" x14ac:dyDescent="0.3">
      <c r="A222" s="33" t="s">
        <v>421</v>
      </c>
      <c r="B222" s="33" t="s">
        <v>460</v>
      </c>
      <c r="C222" s="59" t="s">
        <v>1304</v>
      </c>
      <c r="D222" s="59" t="s">
        <v>1742</v>
      </c>
      <c r="E222" s="59">
        <v>2015</v>
      </c>
      <c r="F222" s="59" t="s">
        <v>419</v>
      </c>
      <c r="G222" s="59" t="s">
        <v>458</v>
      </c>
      <c r="H222" s="59" t="s">
        <v>413</v>
      </c>
      <c r="I222" s="59" t="s">
        <v>317</v>
      </c>
      <c r="J222" s="59">
        <v>10.8</v>
      </c>
      <c r="K222" s="59" t="s">
        <v>306</v>
      </c>
      <c r="L222" s="75">
        <v>1171000</v>
      </c>
      <c r="M222" s="105">
        <v>299000</v>
      </c>
      <c r="N222" s="106">
        <v>0.85</v>
      </c>
      <c r="O222" s="83">
        <v>0.35</v>
      </c>
      <c r="P222" s="59">
        <v>10.8</v>
      </c>
      <c r="Q222" s="105">
        <f t="shared" si="50"/>
        <v>960600</v>
      </c>
      <c r="R222" s="88">
        <v>0.5</v>
      </c>
      <c r="S222" s="107">
        <v>0.125</v>
      </c>
      <c r="T222" s="105">
        <f t="shared" si="51"/>
        <v>60000</v>
      </c>
      <c r="U222" s="23">
        <f t="shared" si="52"/>
        <v>60000</v>
      </c>
    </row>
    <row r="223" spans="1:21" s="28" customFormat="1" ht="61.5" customHeight="1" x14ac:dyDescent="0.3">
      <c r="A223" s="33" t="s">
        <v>421</v>
      </c>
      <c r="B223" s="33" t="s">
        <v>461</v>
      </c>
      <c r="C223" s="59" t="s">
        <v>1305</v>
      </c>
      <c r="D223" s="59" t="s">
        <v>1743</v>
      </c>
      <c r="E223" s="59">
        <v>2015</v>
      </c>
      <c r="F223" s="59" t="s">
        <v>419</v>
      </c>
      <c r="G223" s="59" t="s">
        <v>459</v>
      </c>
      <c r="H223" s="59" t="s">
        <v>462</v>
      </c>
      <c r="I223" s="59" t="s">
        <v>454</v>
      </c>
      <c r="J223" s="59">
        <v>10.8</v>
      </c>
      <c r="K223" s="59" t="s">
        <v>455</v>
      </c>
      <c r="L223" s="75">
        <v>1171000</v>
      </c>
      <c r="M223" s="105">
        <v>299000</v>
      </c>
      <c r="N223" s="106">
        <v>0.85</v>
      </c>
      <c r="O223" s="83">
        <v>0.35</v>
      </c>
      <c r="P223" s="59">
        <v>10.8</v>
      </c>
      <c r="Q223" s="105">
        <f t="shared" si="50"/>
        <v>960600</v>
      </c>
      <c r="R223" s="88">
        <v>0.5</v>
      </c>
      <c r="S223" s="107">
        <v>0.125</v>
      </c>
      <c r="T223" s="105">
        <f t="shared" si="51"/>
        <v>60000</v>
      </c>
      <c r="U223" s="23">
        <f t="shared" si="52"/>
        <v>60000</v>
      </c>
    </row>
    <row r="224" spans="1:21" s="28" customFormat="1" ht="61.5" customHeight="1" x14ac:dyDescent="0.3">
      <c r="A224" s="33" t="s">
        <v>421</v>
      </c>
      <c r="B224" s="33" t="s">
        <v>464</v>
      </c>
      <c r="C224" s="59" t="s">
        <v>1306</v>
      </c>
      <c r="D224" s="59" t="s">
        <v>1744</v>
      </c>
      <c r="E224" s="59">
        <v>2015</v>
      </c>
      <c r="F224" s="59" t="s">
        <v>419</v>
      </c>
      <c r="G224" s="59" t="s">
        <v>459</v>
      </c>
      <c r="H224" s="59" t="s">
        <v>413</v>
      </c>
      <c r="I224" s="59" t="s">
        <v>454</v>
      </c>
      <c r="J224" s="59">
        <v>8</v>
      </c>
      <c r="K224" s="59" t="s">
        <v>455</v>
      </c>
      <c r="L224" s="75">
        <v>1180000</v>
      </c>
      <c r="M224" s="105">
        <v>299000</v>
      </c>
      <c r="N224" s="106">
        <v>0.85</v>
      </c>
      <c r="O224" s="83">
        <v>0.35</v>
      </c>
      <c r="P224" s="59">
        <v>8</v>
      </c>
      <c r="Q224" s="105">
        <f t="shared" si="50"/>
        <v>711600</v>
      </c>
      <c r="R224" s="88">
        <v>0.5</v>
      </c>
      <c r="S224" s="107">
        <v>0.125</v>
      </c>
      <c r="T224" s="105">
        <f t="shared" si="51"/>
        <v>44000</v>
      </c>
      <c r="U224" s="23">
        <f t="shared" si="52"/>
        <v>44000</v>
      </c>
    </row>
    <row r="225" spans="1:21" s="28" customFormat="1" ht="61.5" customHeight="1" x14ac:dyDescent="0.3">
      <c r="A225" s="33" t="s">
        <v>421</v>
      </c>
      <c r="B225" s="33" t="s">
        <v>463</v>
      </c>
      <c r="C225" s="59" t="s">
        <v>1307</v>
      </c>
      <c r="D225" s="59" t="s">
        <v>1744</v>
      </c>
      <c r="E225" s="59">
        <v>2015</v>
      </c>
      <c r="F225" s="59" t="s">
        <v>419</v>
      </c>
      <c r="G225" s="59" t="s">
        <v>459</v>
      </c>
      <c r="H225" s="59" t="s">
        <v>413</v>
      </c>
      <c r="I225" s="59" t="s">
        <v>454</v>
      </c>
      <c r="J225" s="59">
        <v>8</v>
      </c>
      <c r="K225" s="59" t="s">
        <v>455</v>
      </c>
      <c r="L225" s="75">
        <v>1180000</v>
      </c>
      <c r="M225" s="105">
        <v>299000</v>
      </c>
      <c r="N225" s="106">
        <v>0.85</v>
      </c>
      <c r="O225" s="83">
        <v>0.35</v>
      </c>
      <c r="P225" s="59">
        <v>8</v>
      </c>
      <c r="Q225" s="105">
        <f t="shared" si="50"/>
        <v>711600</v>
      </c>
      <c r="R225" s="88">
        <v>0.5</v>
      </c>
      <c r="S225" s="107">
        <v>0.125</v>
      </c>
      <c r="T225" s="105">
        <f t="shared" si="51"/>
        <v>44000</v>
      </c>
      <c r="U225" s="23">
        <f t="shared" si="52"/>
        <v>44000</v>
      </c>
    </row>
    <row r="226" spans="1:21" s="28" customFormat="1" ht="61.5" customHeight="1" x14ac:dyDescent="0.3">
      <c r="A226" s="33" t="s">
        <v>449</v>
      </c>
      <c r="B226" s="33" t="s">
        <v>464</v>
      </c>
      <c r="C226" s="59" t="s">
        <v>1308</v>
      </c>
      <c r="D226" s="59" t="s">
        <v>1745</v>
      </c>
      <c r="E226" s="59">
        <v>2015</v>
      </c>
      <c r="F226" s="59" t="s">
        <v>420</v>
      </c>
      <c r="G226" s="59" t="s">
        <v>458</v>
      </c>
      <c r="H226" s="59" t="s">
        <v>462</v>
      </c>
      <c r="I226" s="59" t="s">
        <v>454</v>
      </c>
      <c r="J226" s="59">
        <v>8</v>
      </c>
      <c r="K226" s="59" t="s">
        <v>455</v>
      </c>
      <c r="L226" s="75">
        <v>1180000</v>
      </c>
      <c r="M226" s="105">
        <v>299000</v>
      </c>
      <c r="N226" s="106">
        <v>0.85</v>
      </c>
      <c r="O226" s="83">
        <v>0.35</v>
      </c>
      <c r="P226" s="59">
        <v>8</v>
      </c>
      <c r="Q226" s="105">
        <f t="shared" si="50"/>
        <v>711600</v>
      </c>
      <c r="R226" s="88">
        <v>0.5</v>
      </c>
      <c r="S226" s="107">
        <v>0.125</v>
      </c>
      <c r="T226" s="105">
        <f t="shared" si="51"/>
        <v>44000</v>
      </c>
      <c r="U226" s="23">
        <f t="shared" si="52"/>
        <v>44000</v>
      </c>
    </row>
    <row r="227" spans="1:21" s="28" customFormat="1" ht="61.5" customHeight="1" x14ac:dyDescent="0.3">
      <c r="A227" s="33" t="s">
        <v>421</v>
      </c>
      <c r="B227" s="33" t="s">
        <v>465</v>
      </c>
      <c r="C227" s="59" t="s">
        <v>1309</v>
      </c>
      <c r="D227" s="59" t="s">
        <v>1746</v>
      </c>
      <c r="E227" s="59">
        <v>2015</v>
      </c>
      <c r="F227" s="59" t="s">
        <v>419</v>
      </c>
      <c r="G227" s="59" t="s">
        <v>458</v>
      </c>
      <c r="H227" s="59" t="s">
        <v>462</v>
      </c>
      <c r="I227" s="59" t="s">
        <v>454</v>
      </c>
      <c r="J227" s="59">
        <v>8</v>
      </c>
      <c r="K227" s="59" t="s">
        <v>455</v>
      </c>
      <c r="L227" s="75">
        <v>1205000</v>
      </c>
      <c r="M227" s="105">
        <v>308000</v>
      </c>
      <c r="N227" s="106">
        <v>0.85</v>
      </c>
      <c r="O227" s="83">
        <v>0.35</v>
      </c>
      <c r="P227" s="59">
        <v>8</v>
      </c>
      <c r="Q227" s="105">
        <f t="shared" si="50"/>
        <v>733000</v>
      </c>
      <c r="R227" s="88">
        <v>0.5</v>
      </c>
      <c r="S227" s="107">
        <v>0.125</v>
      </c>
      <c r="T227" s="105">
        <f t="shared" si="51"/>
        <v>45000</v>
      </c>
      <c r="U227" s="23">
        <f t="shared" si="52"/>
        <v>45000</v>
      </c>
    </row>
    <row r="228" spans="1:21" s="28" customFormat="1" ht="61.5" customHeight="1" x14ac:dyDescent="0.3">
      <c r="A228" s="33" t="s">
        <v>449</v>
      </c>
      <c r="B228" s="33" t="s">
        <v>466</v>
      </c>
      <c r="C228" s="59" t="s">
        <v>1310</v>
      </c>
      <c r="D228" s="59" t="s">
        <v>1747</v>
      </c>
      <c r="E228" s="59">
        <v>2015</v>
      </c>
      <c r="F228" s="59" t="s">
        <v>420</v>
      </c>
      <c r="G228" s="59" t="s">
        <v>458</v>
      </c>
      <c r="H228" s="59" t="s">
        <v>462</v>
      </c>
      <c r="I228" s="59" t="s">
        <v>454</v>
      </c>
      <c r="J228" s="59">
        <v>8</v>
      </c>
      <c r="K228" s="59" t="s">
        <v>455</v>
      </c>
      <c r="L228" s="75">
        <v>1205000</v>
      </c>
      <c r="M228" s="105">
        <v>308000</v>
      </c>
      <c r="N228" s="106">
        <v>0.85</v>
      </c>
      <c r="O228" s="83">
        <v>0.35</v>
      </c>
      <c r="P228" s="59">
        <v>8</v>
      </c>
      <c r="Q228" s="105">
        <f t="shared" si="50"/>
        <v>733000</v>
      </c>
      <c r="R228" s="88">
        <v>0.5</v>
      </c>
      <c r="S228" s="107">
        <v>0.125</v>
      </c>
      <c r="T228" s="105">
        <f t="shared" si="51"/>
        <v>45000</v>
      </c>
      <c r="U228" s="23">
        <f t="shared" si="52"/>
        <v>45000</v>
      </c>
    </row>
    <row r="229" spans="1:21" s="28" customFormat="1" ht="61.5" customHeight="1" x14ac:dyDescent="0.3">
      <c r="A229" s="33" t="s">
        <v>421</v>
      </c>
      <c r="B229" s="33" t="s">
        <v>466</v>
      </c>
      <c r="C229" s="59" t="s">
        <v>1311</v>
      </c>
      <c r="D229" s="59" t="s">
        <v>1748</v>
      </c>
      <c r="E229" s="59">
        <v>2015</v>
      </c>
      <c r="F229" s="59" t="s">
        <v>419</v>
      </c>
      <c r="G229" s="59" t="s">
        <v>458</v>
      </c>
      <c r="H229" s="59" t="s">
        <v>462</v>
      </c>
      <c r="I229" s="59" t="s">
        <v>454</v>
      </c>
      <c r="J229" s="59">
        <v>8</v>
      </c>
      <c r="K229" s="59" t="s">
        <v>452</v>
      </c>
      <c r="L229" s="75">
        <v>1205000</v>
      </c>
      <c r="M229" s="105">
        <v>308000</v>
      </c>
      <c r="N229" s="106">
        <v>0.85</v>
      </c>
      <c r="O229" s="83">
        <v>0.35</v>
      </c>
      <c r="P229" s="59">
        <v>8</v>
      </c>
      <c r="Q229" s="105">
        <f t="shared" si="50"/>
        <v>733000</v>
      </c>
      <c r="R229" s="88">
        <v>0.5</v>
      </c>
      <c r="S229" s="107">
        <v>0.125</v>
      </c>
      <c r="T229" s="105">
        <f t="shared" si="51"/>
        <v>45000</v>
      </c>
      <c r="U229" s="23">
        <f t="shared" si="52"/>
        <v>45000</v>
      </c>
    </row>
    <row r="230" spans="1:21" s="28" customFormat="1" ht="61.5" customHeight="1" x14ac:dyDescent="0.3">
      <c r="A230" s="33" t="s">
        <v>421</v>
      </c>
      <c r="B230" s="33" t="s">
        <v>465</v>
      </c>
      <c r="C230" s="59" t="s">
        <v>1312</v>
      </c>
      <c r="D230" s="59" t="s">
        <v>1746</v>
      </c>
      <c r="E230" s="59">
        <v>2015</v>
      </c>
      <c r="F230" s="59" t="s">
        <v>419</v>
      </c>
      <c r="G230" s="59" t="s">
        <v>458</v>
      </c>
      <c r="H230" s="59" t="s">
        <v>413</v>
      </c>
      <c r="I230" s="59" t="s">
        <v>454</v>
      </c>
      <c r="J230" s="59">
        <v>8</v>
      </c>
      <c r="K230" s="59" t="s">
        <v>455</v>
      </c>
      <c r="L230" s="75">
        <v>1205000</v>
      </c>
      <c r="M230" s="105">
        <v>308000</v>
      </c>
      <c r="N230" s="106">
        <v>0.85</v>
      </c>
      <c r="O230" s="83">
        <v>0.35</v>
      </c>
      <c r="P230" s="59">
        <v>8</v>
      </c>
      <c r="Q230" s="105">
        <f t="shared" si="50"/>
        <v>733000</v>
      </c>
      <c r="R230" s="88">
        <v>0.5</v>
      </c>
      <c r="S230" s="107">
        <v>0.125</v>
      </c>
      <c r="T230" s="105">
        <f t="shared" si="51"/>
        <v>45000</v>
      </c>
      <c r="U230" s="23">
        <f t="shared" si="52"/>
        <v>45000</v>
      </c>
    </row>
    <row r="231" spans="1:21" s="28" customFormat="1" ht="61.5" customHeight="1" x14ac:dyDescent="0.3">
      <c r="A231" s="33" t="s">
        <v>421</v>
      </c>
      <c r="B231" s="33" t="s">
        <v>466</v>
      </c>
      <c r="C231" s="59" t="s">
        <v>1313</v>
      </c>
      <c r="D231" s="59" t="s">
        <v>467</v>
      </c>
      <c r="E231" s="59">
        <v>2015</v>
      </c>
      <c r="F231" s="59" t="s">
        <v>419</v>
      </c>
      <c r="G231" s="59" t="s">
        <v>458</v>
      </c>
      <c r="H231" s="59" t="s">
        <v>413</v>
      </c>
      <c r="I231" s="59" t="s">
        <v>454</v>
      </c>
      <c r="J231" s="59">
        <v>8</v>
      </c>
      <c r="K231" s="59" t="s">
        <v>455</v>
      </c>
      <c r="L231" s="75">
        <v>1205000</v>
      </c>
      <c r="M231" s="105">
        <v>308000</v>
      </c>
      <c r="N231" s="106">
        <v>0.85</v>
      </c>
      <c r="O231" s="83">
        <v>0.35</v>
      </c>
      <c r="P231" s="59">
        <v>8</v>
      </c>
      <c r="Q231" s="105">
        <f t="shared" si="50"/>
        <v>733000</v>
      </c>
      <c r="R231" s="88">
        <v>0.5</v>
      </c>
      <c r="S231" s="107">
        <v>0.125</v>
      </c>
      <c r="T231" s="105">
        <f t="shared" si="51"/>
        <v>45000</v>
      </c>
      <c r="U231" s="23">
        <f t="shared" si="52"/>
        <v>45000</v>
      </c>
    </row>
    <row r="232" spans="1:21" s="28" customFormat="1" ht="61.5" customHeight="1" x14ac:dyDescent="0.3">
      <c r="A232" s="33" t="s">
        <v>202</v>
      </c>
      <c r="B232" s="33" t="s">
        <v>1749</v>
      </c>
      <c r="C232" s="59" t="s">
        <v>1314</v>
      </c>
      <c r="D232" s="59" t="s">
        <v>1750</v>
      </c>
      <c r="E232" s="59">
        <v>2015</v>
      </c>
      <c r="F232" s="59" t="s">
        <v>200</v>
      </c>
      <c r="G232" s="59" t="s">
        <v>468</v>
      </c>
      <c r="H232" s="59" t="s">
        <v>209</v>
      </c>
      <c r="I232" s="59" t="s">
        <v>317</v>
      </c>
      <c r="J232" s="59">
        <v>6</v>
      </c>
      <c r="K232" s="59" t="s">
        <v>306</v>
      </c>
      <c r="L232" s="75">
        <v>1025000</v>
      </c>
      <c r="M232" s="105">
        <v>299000</v>
      </c>
      <c r="N232" s="106">
        <v>0.85</v>
      </c>
      <c r="O232" s="83">
        <v>0.35</v>
      </c>
      <c r="P232" s="59">
        <v>6</v>
      </c>
      <c r="Q232" s="105">
        <f t="shared" ref="Q232:Q266" si="53">FLOOR(M232*N232*O232*P232,100)</f>
        <v>533700</v>
      </c>
      <c r="R232" s="88">
        <v>0.5</v>
      </c>
      <c r="S232" s="109">
        <v>1</v>
      </c>
      <c r="T232" s="105">
        <f t="shared" si="51"/>
        <v>266000</v>
      </c>
      <c r="U232" s="23">
        <f t="shared" ref="U232" si="54">T232</f>
        <v>266000</v>
      </c>
    </row>
    <row r="233" spans="1:21" s="27" customFormat="1" ht="61.5" customHeight="1" x14ac:dyDescent="0.3">
      <c r="A233" s="33" t="s">
        <v>202</v>
      </c>
      <c r="B233" s="33" t="s">
        <v>1752</v>
      </c>
      <c r="C233" s="104" t="s">
        <v>1180</v>
      </c>
      <c r="D233" s="59" t="s">
        <v>1751</v>
      </c>
      <c r="E233" s="96">
        <v>2014</v>
      </c>
      <c r="F233" s="96" t="s">
        <v>246</v>
      </c>
      <c r="G233" s="96" t="s">
        <v>469</v>
      </c>
      <c r="H233" s="96" t="s">
        <v>263</v>
      </c>
      <c r="I233" s="96" t="s">
        <v>440</v>
      </c>
      <c r="J233" s="96">
        <v>10.6</v>
      </c>
      <c r="K233" s="96" t="s">
        <v>241</v>
      </c>
      <c r="L233" s="75">
        <v>1876000</v>
      </c>
      <c r="M233" s="105">
        <v>359000</v>
      </c>
      <c r="N233" s="106">
        <v>0.85</v>
      </c>
      <c r="O233" s="83">
        <v>0.35</v>
      </c>
      <c r="P233" s="96">
        <v>10.6</v>
      </c>
      <c r="Q233" s="87">
        <f t="shared" si="53"/>
        <v>1132100</v>
      </c>
      <c r="R233" s="88">
        <v>0.5</v>
      </c>
      <c r="S233" s="124">
        <v>0.5</v>
      </c>
      <c r="T233" s="54">
        <f t="shared" ref="T233:T240" si="55">ROUNDDOWN(Q233*R233*S233,-3)</f>
        <v>283000</v>
      </c>
      <c r="U233" s="19">
        <f>T233</f>
        <v>283000</v>
      </c>
    </row>
    <row r="234" spans="1:21" s="27" customFormat="1" ht="61.5" customHeight="1" x14ac:dyDescent="0.3">
      <c r="A234" s="33" t="s">
        <v>470</v>
      </c>
      <c r="B234" s="33" t="s">
        <v>471</v>
      </c>
      <c r="C234" s="104" t="s">
        <v>1315</v>
      </c>
      <c r="D234" s="59" t="s">
        <v>1753</v>
      </c>
      <c r="E234" s="104">
        <v>2006</v>
      </c>
      <c r="F234" s="104" t="s">
        <v>200</v>
      </c>
      <c r="G234" s="59" t="s">
        <v>472</v>
      </c>
      <c r="H234" s="104" t="s">
        <v>34</v>
      </c>
      <c r="I234" s="104" t="s">
        <v>473</v>
      </c>
      <c r="J234" s="104">
        <v>17.399999999999999</v>
      </c>
      <c r="K234" s="104" t="s">
        <v>335</v>
      </c>
      <c r="L234" s="75">
        <v>1185000</v>
      </c>
      <c r="M234" s="105">
        <v>151000</v>
      </c>
      <c r="N234" s="106">
        <v>0.85</v>
      </c>
      <c r="O234" s="83">
        <v>0.35</v>
      </c>
      <c r="P234" s="59">
        <v>17.399999999999999</v>
      </c>
      <c r="Q234" s="87">
        <f t="shared" si="53"/>
        <v>781600</v>
      </c>
      <c r="R234" s="88">
        <v>0.5</v>
      </c>
      <c r="S234" s="124">
        <v>1</v>
      </c>
      <c r="T234" s="54">
        <f t="shared" si="55"/>
        <v>390000</v>
      </c>
      <c r="U234" s="19">
        <v>481000</v>
      </c>
    </row>
    <row r="235" spans="1:21" s="27" customFormat="1" ht="61.5" customHeight="1" x14ac:dyDescent="0.3">
      <c r="A235" s="240" t="s">
        <v>202</v>
      </c>
      <c r="B235" s="240" t="s">
        <v>475</v>
      </c>
      <c r="C235" s="220" t="s">
        <v>1316</v>
      </c>
      <c r="D235" s="266" t="s">
        <v>1754</v>
      </c>
      <c r="E235" s="34">
        <v>2007</v>
      </c>
      <c r="F235" s="34" t="s">
        <v>200</v>
      </c>
      <c r="G235" s="34" t="s">
        <v>474</v>
      </c>
      <c r="H235" s="34" t="s">
        <v>476</v>
      </c>
      <c r="I235" s="34" t="s">
        <v>31</v>
      </c>
      <c r="J235" s="34">
        <v>9.92</v>
      </c>
      <c r="K235" s="34" t="s">
        <v>63</v>
      </c>
      <c r="L235" s="34">
        <v>1540000</v>
      </c>
      <c r="M235" s="105">
        <v>202000</v>
      </c>
      <c r="N235" s="36">
        <v>0.85</v>
      </c>
      <c r="O235" s="36">
        <v>0.35</v>
      </c>
      <c r="P235" s="34">
        <v>9.92</v>
      </c>
      <c r="Q235" s="52">
        <f t="shared" si="53"/>
        <v>596100</v>
      </c>
      <c r="R235" s="88">
        <v>1</v>
      </c>
      <c r="S235" s="88">
        <v>1</v>
      </c>
      <c r="T235" s="35">
        <f t="shared" si="55"/>
        <v>596000</v>
      </c>
      <c r="U235" s="267">
        <f>SUM(T235:T237)</f>
        <v>12051000</v>
      </c>
    </row>
    <row r="236" spans="1:21" s="27" customFormat="1" ht="61.5" customHeight="1" x14ac:dyDescent="0.3">
      <c r="A236" s="240"/>
      <c r="B236" s="240"/>
      <c r="C236" s="220"/>
      <c r="D236" s="266"/>
      <c r="E236" s="34">
        <v>2007</v>
      </c>
      <c r="F236" s="34" t="s">
        <v>420</v>
      </c>
      <c r="G236" s="34" t="s">
        <v>477</v>
      </c>
      <c r="H236" s="34" t="s">
        <v>209</v>
      </c>
      <c r="I236" s="34" t="s">
        <v>396</v>
      </c>
      <c r="J236" s="34">
        <v>17.36</v>
      </c>
      <c r="K236" s="34" t="s">
        <v>212</v>
      </c>
      <c r="L236" s="34">
        <v>1540000</v>
      </c>
      <c r="M236" s="105">
        <v>173000</v>
      </c>
      <c r="N236" s="36">
        <v>0.85</v>
      </c>
      <c r="O236" s="36">
        <v>0.35</v>
      </c>
      <c r="P236" s="34">
        <v>17.36</v>
      </c>
      <c r="Q236" s="52">
        <f t="shared" si="53"/>
        <v>893400</v>
      </c>
      <c r="R236" s="88">
        <v>1</v>
      </c>
      <c r="S236" s="88">
        <v>1</v>
      </c>
      <c r="T236" s="35">
        <f t="shared" si="55"/>
        <v>893000</v>
      </c>
      <c r="U236" s="267"/>
    </row>
    <row r="237" spans="1:21" s="27" customFormat="1" ht="61.5" customHeight="1" x14ac:dyDescent="0.3">
      <c r="A237" s="240"/>
      <c r="B237" s="240"/>
      <c r="C237" s="220"/>
      <c r="D237" s="266"/>
      <c r="E237" s="34">
        <v>2017</v>
      </c>
      <c r="F237" s="34" t="s">
        <v>388</v>
      </c>
      <c r="G237" s="34" t="s">
        <v>371</v>
      </c>
      <c r="H237" s="34" t="s">
        <v>478</v>
      </c>
      <c r="I237" s="34" t="s">
        <v>230</v>
      </c>
      <c r="J237" s="34">
        <v>146.29</v>
      </c>
      <c r="K237" s="34" t="s">
        <v>418</v>
      </c>
      <c r="L237" s="34">
        <v>1540000</v>
      </c>
      <c r="M237" s="105">
        <v>722000</v>
      </c>
      <c r="N237" s="94">
        <v>1</v>
      </c>
      <c r="O237" s="115">
        <v>0.1</v>
      </c>
      <c r="P237" s="34">
        <v>146.29</v>
      </c>
      <c r="Q237" s="52">
        <f t="shared" si="53"/>
        <v>10562100</v>
      </c>
      <c r="R237" s="88">
        <v>1</v>
      </c>
      <c r="S237" s="88">
        <v>1</v>
      </c>
      <c r="T237" s="35">
        <f t="shared" si="55"/>
        <v>10562000</v>
      </c>
      <c r="U237" s="267"/>
    </row>
    <row r="238" spans="1:21" s="27" customFormat="1" ht="61.5" customHeight="1" x14ac:dyDescent="0.3">
      <c r="A238" s="216" t="s">
        <v>479</v>
      </c>
      <c r="B238" s="240" t="s">
        <v>480</v>
      </c>
      <c r="C238" s="215" t="s">
        <v>1317</v>
      </c>
      <c r="D238" s="216" t="s">
        <v>1755</v>
      </c>
      <c r="E238" s="104">
        <v>2009</v>
      </c>
      <c r="F238" s="104" t="s">
        <v>481</v>
      </c>
      <c r="G238" s="59" t="s">
        <v>482</v>
      </c>
      <c r="H238" s="104" t="s">
        <v>483</v>
      </c>
      <c r="I238" s="104" t="s">
        <v>484</v>
      </c>
      <c r="J238" s="104">
        <v>21</v>
      </c>
      <c r="K238" s="111" t="s">
        <v>485</v>
      </c>
      <c r="L238" s="75">
        <v>1736000</v>
      </c>
      <c r="M238" s="87">
        <v>249000</v>
      </c>
      <c r="N238" s="55">
        <v>0.85</v>
      </c>
      <c r="O238" s="88">
        <v>0.35</v>
      </c>
      <c r="P238" s="104">
        <v>21</v>
      </c>
      <c r="Q238" s="54">
        <f t="shared" si="53"/>
        <v>1555600</v>
      </c>
      <c r="R238" s="88">
        <v>1</v>
      </c>
      <c r="S238" s="124">
        <v>1</v>
      </c>
      <c r="T238" s="54">
        <f t="shared" si="55"/>
        <v>1555000</v>
      </c>
      <c r="U238" s="248">
        <f>SUM(T238:T240)</f>
        <v>1791000</v>
      </c>
    </row>
    <row r="239" spans="1:21" s="27" customFormat="1" ht="61.5" customHeight="1" x14ac:dyDescent="0.3">
      <c r="A239" s="216"/>
      <c r="B239" s="240"/>
      <c r="C239" s="215"/>
      <c r="D239" s="216"/>
      <c r="E239" s="104">
        <v>2009</v>
      </c>
      <c r="F239" s="104" t="s">
        <v>325</v>
      </c>
      <c r="G239" s="59" t="s">
        <v>205</v>
      </c>
      <c r="H239" s="104" t="s">
        <v>217</v>
      </c>
      <c r="I239" s="104" t="s">
        <v>82</v>
      </c>
      <c r="J239" s="104">
        <v>6</v>
      </c>
      <c r="K239" s="111" t="s">
        <v>241</v>
      </c>
      <c r="L239" s="75">
        <v>1736000</v>
      </c>
      <c r="M239" s="87">
        <v>22000</v>
      </c>
      <c r="N239" s="55">
        <v>0.85</v>
      </c>
      <c r="O239" s="88">
        <v>0.35</v>
      </c>
      <c r="P239" s="104">
        <v>6</v>
      </c>
      <c r="Q239" s="54">
        <f t="shared" si="53"/>
        <v>39200</v>
      </c>
      <c r="R239" s="88">
        <v>1</v>
      </c>
      <c r="S239" s="124">
        <v>1</v>
      </c>
      <c r="T239" s="54">
        <f t="shared" si="55"/>
        <v>39000</v>
      </c>
      <c r="U239" s="248"/>
    </row>
    <row r="240" spans="1:21" s="27" customFormat="1" ht="61.5" customHeight="1" x14ac:dyDescent="0.3">
      <c r="A240" s="216"/>
      <c r="B240" s="240"/>
      <c r="C240" s="215"/>
      <c r="D240" s="216"/>
      <c r="E240" s="104">
        <v>1996</v>
      </c>
      <c r="F240" s="104" t="s">
        <v>481</v>
      </c>
      <c r="G240" s="59" t="s">
        <v>486</v>
      </c>
      <c r="H240" s="104" t="s">
        <v>487</v>
      </c>
      <c r="I240" s="104" t="s">
        <v>488</v>
      </c>
      <c r="J240" s="104">
        <v>14.4</v>
      </c>
      <c r="K240" s="111" t="s">
        <v>485</v>
      </c>
      <c r="L240" s="75">
        <v>1736000</v>
      </c>
      <c r="M240" s="87">
        <v>46000</v>
      </c>
      <c r="N240" s="55">
        <v>0.85</v>
      </c>
      <c r="O240" s="88">
        <v>0.35</v>
      </c>
      <c r="P240" s="104">
        <v>14.4</v>
      </c>
      <c r="Q240" s="54">
        <f t="shared" si="53"/>
        <v>197000</v>
      </c>
      <c r="R240" s="88">
        <v>1</v>
      </c>
      <c r="S240" s="124">
        <v>1</v>
      </c>
      <c r="T240" s="54">
        <f t="shared" si="55"/>
        <v>197000</v>
      </c>
      <c r="U240" s="248"/>
    </row>
    <row r="241" spans="1:21" s="27" customFormat="1" ht="61.5" customHeight="1" x14ac:dyDescent="0.3">
      <c r="A241" s="59" t="s">
        <v>421</v>
      </c>
      <c r="B241" s="33" t="s">
        <v>1756</v>
      </c>
      <c r="C241" s="104" t="s">
        <v>1318</v>
      </c>
      <c r="D241" s="59" t="s">
        <v>1757</v>
      </c>
      <c r="E241" s="104">
        <v>2016</v>
      </c>
      <c r="F241" s="104" t="s">
        <v>204</v>
      </c>
      <c r="G241" s="59" t="s">
        <v>489</v>
      </c>
      <c r="H241" s="104" t="s">
        <v>490</v>
      </c>
      <c r="I241" s="104" t="s">
        <v>358</v>
      </c>
      <c r="J241" s="104">
        <v>16</v>
      </c>
      <c r="K241" s="111" t="s">
        <v>306</v>
      </c>
      <c r="L241" s="114">
        <v>1211000</v>
      </c>
      <c r="M241" s="114">
        <v>325000</v>
      </c>
      <c r="N241" s="115">
        <v>0.85</v>
      </c>
      <c r="O241" s="88">
        <v>0.35</v>
      </c>
      <c r="P241" s="104">
        <v>16</v>
      </c>
      <c r="Q241" s="80">
        <f t="shared" si="53"/>
        <v>1547000</v>
      </c>
      <c r="R241" s="116">
        <v>0.5</v>
      </c>
      <c r="S241" s="124">
        <v>1</v>
      </c>
      <c r="T241" s="105">
        <f>ROUNDDOWN(Q241*R241*S241,-3)</f>
        <v>773000</v>
      </c>
      <c r="U241" s="31">
        <f>T241</f>
        <v>773000</v>
      </c>
    </row>
    <row r="242" spans="1:21" s="39" customFormat="1" ht="61.5" customHeight="1" x14ac:dyDescent="0.3">
      <c r="A242" s="220" t="s">
        <v>572</v>
      </c>
      <c r="B242" s="240" t="s">
        <v>586</v>
      </c>
      <c r="C242" s="240" t="s">
        <v>1319</v>
      </c>
      <c r="D242" s="240" t="s">
        <v>1758</v>
      </c>
      <c r="E242" s="34">
        <v>2009</v>
      </c>
      <c r="F242" s="34" t="s">
        <v>587</v>
      </c>
      <c r="G242" s="34" t="s">
        <v>588</v>
      </c>
      <c r="H242" s="33" t="s">
        <v>589</v>
      </c>
      <c r="I242" s="33" t="s">
        <v>590</v>
      </c>
      <c r="J242" s="33">
        <v>18</v>
      </c>
      <c r="K242" s="33" t="s">
        <v>577</v>
      </c>
      <c r="L242" s="75">
        <v>1234000</v>
      </c>
      <c r="M242" s="35">
        <v>18000</v>
      </c>
      <c r="N242" s="126">
        <v>1</v>
      </c>
      <c r="O242" s="37">
        <v>0.35</v>
      </c>
      <c r="P242" s="34">
        <v>18</v>
      </c>
      <c r="Q242" s="35">
        <f t="shared" si="53"/>
        <v>113400</v>
      </c>
      <c r="R242" s="36">
        <v>1</v>
      </c>
      <c r="S242" s="36">
        <v>0.5</v>
      </c>
      <c r="T242" s="35">
        <f t="shared" ref="T242:T272" si="56">ROUNDDOWN(Q242*R242*S242,-3)</f>
        <v>56000</v>
      </c>
      <c r="U242" s="251">
        <f>T242+T243</f>
        <v>78000</v>
      </c>
    </row>
    <row r="243" spans="1:21" s="39" customFormat="1" ht="61.5" customHeight="1" x14ac:dyDescent="0.3">
      <c r="A243" s="220"/>
      <c r="B243" s="240"/>
      <c r="C243" s="240"/>
      <c r="D243" s="240"/>
      <c r="E243" s="34">
        <v>2009</v>
      </c>
      <c r="F243" s="34" t="s">
        <v>591</v>
      </c>
      <c r="G243" s="34" t="s">
        <v>574</v>
      </c>
      <c r="H243" s="33" t="s">
        <v>592</v>
      </c>
      <c r="I243" s="33" t="s">
        <v>82</v>
      </c>
      <c r="J243" s="33">
        <v>100</v>
      </c>
      <c r="K243" s="33" t="s">
        <v>593</v>
      </c>
      <c r="L243" s="75">
        <v>1234000</v>
      </c>
      <c r="M243" s="35">
        <v>15000</v>
      </c>
      <c r="N243" s="126">
        <v>1</v>
      </c>
      <c r="O243" s="37">
        <v>0.03</v>
      </c>
      <c r="P243" s="34">
        <v>100</v>
      </c>
      <c r="Q243" s="35">
        <f t="shared" si="53"/>
        <v>45000</v>
      </c>
      <c r="R243" s="36">
        <v>1</v>
      </c>
      <c r="S243" s="36">
        <v>0.5</v>
      </c>
      <c r="T243" s="35">
        <f t="shared" si="56"/>
        <v>22000</v>
      </c>
      <c r="U243" s="251"/>
    </row>
    <row r="244" spans="1:21" s="39" customFormat="1" ht="61.5" customHeight="1" x14ac:dyDescent="0.3">
      <c r="A244" s="220" t="s">
        <v>572</v>
      </c>
      <c r="B244" s="240" t="s">
        <v>594</v>
      </c>
      <c r="C244" s="240" t="s">
        <v>1320</v>
      </c>
      <c r="D244" s="240" t="s">
        <v>1758</v>
      </c>
      <c r="E244" s="34">
        <v>2009</v>
      </c>
      <c r="F244" s="34" t="s">
        <v>138</v>
      </c>
      <c r="G244" s="34" t="s">
        <v>595</v>
      </c>
      <c r="H244" s="33" t="s">
        <v>589</v>
      </c>
      <c r="I244" s="33" t="s">
        <v>576</v>
      </c>
      <c r="J244" s="33">
        <v>18</v>
      </c>
      <c r="K244" s="33" t="s">
        <v>583</v>
      </c>
      <c r="L244" s="75">
        <v>1234000</v>
      </c>
      <c r="M244" s="35">
        <v>18000</v>
      </c>
      <c r="N244" s="126">
        <v>1</v>
      </c>
      <c r="O244" s="37">
        <v>0.35</v>
      </c>
      <c r="P244" s="34">
        <v>18</v>
      </c>
      <c r="Q244" s="35">
        <f t="shared" si="53"/>
        <v>113400</v>
      </c>
      <c r="R244" s="36">
        <v>1</v>
      </c>
      <c r="S244" s="36">
        <v>0.5</v>
      </c>
      <c r="T244" s="35">
        <f t="shared" si="56"/>
        <v>56000</v>
      </c>
      <c r="U244" s="251">
        <f>T244+T245</f>
        <v>78000</v>
      </c>
    </row>
    <row r="245" spans="1:21" s="39" customFormat="1" ht="61.5" customHeight="1" x14ac:dyDescent="0.3">
      <c r="A245" s="220"/>
      <c r="B245" s="240"/>
      <c r="C245" s="240"/>
      <c r="D245" s="240"/>
      <c r="E245" s="34">
        <v>2009</v>
      </c>
      <c r="F245" s="34" t="s">
        <v>199</v>
      </c>
      <c r="G245" s="34" t="s">
        <v>574</v>
      </c>
      <c r="H245" s="33" t="s">
        <v>596</v>
      </c>
      <c r="I245" s="33" t="s">
        <v>597</v>
      </c>
      <c r="J245" s="33">
        <v>100</v>
      </c>
      <c r="K245" s="33" t="s">
        <v>598</v>
      </c>
      <c r="L245" s="75">
        <v>1234000</v>
      </c>
      <c r="M245" s="35">
        <v>15000</v>
      </c>
      <c r="N245" s="126">
        <v>1</v>
      </c>
      <c r="O245" s="37">
        <v>0.03</v>
      </c>
      <c r="P245" s="34">
        <v>100</v>
      </c>
      <c r="Q245" s="35">
        <f t="shared" si="53"/>
        <v>45000</v>
      </c>
      <c r="R245" s="36">
        <v>1</v>
      </c>
      <c r="S245" s="36">
        <v>0.5</v>
      </c>
      <c r="T245" s="35">
        <f t="shared" si="56"/>
        <v>22000</v>
      </c>
      <c r="U245" s="251"/>
    </row>
    <row r="246" spans="1:21" s="39" customFormat="1" ht="61.5" customHeight="1" x14ac:dyDescent="0.3">
      <c r="A246" s="220" t="s">
        <v>578</v>
      </c>
      <c r="B246" s="240" t="s">
        <v>602</v>
      </c>
      <c r="C246" s="240" t="s">
        <v>1321</v>
      </c>
      <c r="D246" s="240" t="s">
        <v>603</v>
      </c>
      <c r="E246" s="34">
        <v>2008</v>
      </c>
      <c r="F246" s="34" t="s">
        <v>573</v>
      </c>
      <c r="G246" s="34" t="s">
        <v>103</v>
      </c>
      <c r="H246" s="33" t="s">
        <v>604</v>
      </c>
      <c r="I246" s="33" t="s">
        <v>576</v>
      </c>
      <c r="J246" s="34">
        <v>18</v>
      </c>
      <c r="K246" s="33" t="s">
        <v>577</v>
      </c>
      <c r="L246" s="75">
        <v>1200000</v>
      </c>
      <c r="M246" s="35">
        <v>25000</v>
      </c>
      <c r="N246" s="126">
        <v>1</v>
      </c>
      <c r="O246" s="37">
        <v>0.35</v>
      </c>
      <c r="P246" s="34">
        <v>18</v>
      </c>
      <c r="Q246" s="35">
        <f t="shared" si="53"/>
        <v>157500</v>
      </c>
      <c r="R246" s="36">
        <v>1</v>
      </c>
      <c r="S246" s="36">
        <v>1</v>
      </c>
      <c r="T246" s="35">
        <f t="shared" si="56"/>
        <v>157000</v>
      </c>
      <c r="U246" s="251">
        <f>T246+T247</f>
        <v>371000</v>
      </c>
    </row>
    <row r="247" spans="1:21" s="39" customFormat="1" ht="61.5" customHeight="1" x14ac:dyDescent="0.3">
      <c r="A247" s="220"/>
      <c r="B247" s="240"/>
      <c r="C247" s="240"/>
      <c r="D247" s="240"/>
      <c r="E247" s="34">
        <v>2008</v>
      </c>
      <c r="F247" s="34" t="s">
        <v>605</v>
      </c>
      <c r="G247" s="34" t="s">
        <v>588</v>
      </c>
      <c r="H247" s="33" t="s">
        <v>606</v>
      </c>
      <c r="I247" s="33" t="s">
        <v>597</v>
      </c>
      <c r="J247" s="34">
        <v>18</v>
      </c>
      <c r="K247" s="33" t="s">
        <v>492</v>
      </c>
      <c r="L247" s="75">
        <v>1200000</v>
      </c>
      <c r="M247" s="35">
        <v>34000</v>
      </c>
      <c r="N247" s="126">
        <v>1</v>
      </c>
      <c r="O247" s="37">
        <v>0.35</v>
      </c>
      <c r="P247" s="34">
        <v>18</v>
      </c>
      <c r="Q247" s="35">
        <f t="shared" si="53"/>
        <v>214200</v>
      </c>
      <c r="R247" s="36">
        <v>1</v>
      </c>
      <c r="S247" s="36">
        <v>1</v>
      </c>
      <c r="T247" s="35">
        <f t="shared" si="56"/>
        <v>214000</v>
      </c>
      <c r="U247" s="251"/>
    </row>
    <row r="248" spans="1:21" s="39" customFormat="1" ht="61.5" customHeight="1" x14ac:dyDescent="0.3">
      <c r="A248" s="220" t="s">
        <v>572</v>
      </c>
      <c r="B248" s="240">
        <v>715</v>
      </c>
      <c r="C248" s="240" t="s">
        <v>1322</v>
      </c>
      <c r="D248" s="240" t="s">
        <v>1759</v>
      </c>
      <c r="E248" s="34">
        <v>2005</v>
      </c>
      <c r="F248" s="34" t="s">
        <v>579</v>
      </c>
      <c r="G248" s="34" t="s">
        <v>607</v>
      </c>
      <c r="H248" s="33" t="s">
        <v>608</v>
      </c>
      <c r="I248" s="33" t="s">
        <v>609</v>
      </c>
      <c r="J248" s="34">
        <v>12</v>
      </c>
      <c r="K248" s="33" t="s">
        <v>600</v>
      </c>
      <c r="L248" s="75">
        <v>1930000</v>
      </c>
      <c r="M248" s="35">
        <v>167000</v>
      </c>
      <c r="N248" s="126">
        <v>0.85</v>
      </c>
      <c r="O248" s="37">
        <v>0.35</v>
      </c>
      <c r="P248" s="34">
        <v>12</v>
      </c>
      <c r="Q248" s="35">
        <f t="shared" si="53"/>
        <v>596100</v>
      </c>
      <c r="R248" s="36">
        <v>1</v>
      </c>
      <c r="S248" s="36">
        <v>0.2857142857142857</v>
      </c>
      <c r="T248" s="35">
        <f t="shared" si="56"/>
        <v>170000</v>
      </c>
      <c r="U248" s="251">
        <f>T248+T249+T250</f>
        <v>490000</v>
      </c>
    </row>
    <row r="249" spans="1:21" s="39" customFormat="1" ht="61.5" customHeight="1" x14ac:dyDescent="0.3">
      <c r="A249" s="220"/>
      <c r="B249" s="240"/>
      <c r="C249" s="240"/>
      <c r="D249" s="240"/>
      <c r="E249" s="34">
        <v>2005</v>
      </c>
      <c r="F249" s="34" t="s">
        <v>579</v>
      </c>
      <c r="G249" s="34" t="s">
        <v>610</v>
      </c>
      <c r="H249" s="33" t="s">
        <v>611</v>
      </c>
      <c r="I249" s="33" t="s">
        <v>612</v>
      </c>
      <c r="J249" s="34">
        <v>5</v>
      </c>
      <c r="K249" s="33" t="s">
        <v>492</v>
      </c>
      <c r="L249" s="75">
        <v>1930000</v>
      </c>
      <c r="M249" s="35">
        <v>201000</v>
      </c>
      <c r="N249" s="126">
        <v>0.85</v>
      </c>
      <c r="O249" s="37">
        <v>0.35</v>
      </c>
      <c r="P249" s="34">
        <v>5</v>
      </c>
      <c r="Q249" s="35">
        <f t="shared" si="53"/>
        <v>298900</v>
      </c>
      <c r="R249" s="36">
        <v>1</v>
      </c>
      <c r="S249" s="36">
        <v>0.2857142857142857</v>
      </c>
      <c r="T249" s="35">
        <f t="shared" si="56"/>
        <v>85000</v>
      </c>
      <c r="U249" s="251"/>
    </row>
    <row r="250" spans="1:21" s="39" customFormat="1" ht="61.5" customHeight="1" x14ac:dyDescent="0.3">
      <c r="A250" s="220"/>
      <c r="B250" s="240"/>
      <c r="C250" s="240"/>
      <c r="D250" s="240"/>
      <c r="E250" s="34">
        <v>2011</v>
      </c>
      <c r="F250" s="34" t="s">
        <v>584</v>
      </c>
      <c r="G250" s="34" t="s">
        <v>497</v>
      </c>
      <c r="H250" s="33" t="s">
        <v>613</v>
      </c>
      <c r="I250" s="33" t="s">
        <v>48</v>
      </c>
      <c r="J250" s="34">
        <v>8</v>
      </c>
      <c r="K250" s="33" t="s">
        <v>577</v>
      </c>
      <c r="L250" s="75">
        <v>1930000</v>
      </c>
      <c r="M250" s="35">
        <v>347000</v>
      </c>
      <c r="N250" s="126">
        <v>0.85</v>
      </c>
      <c r="O250" s="37">
        <v>0.35</v>
      </c>
      <c r="P250" s="34">
        <v>8</v>
      </c>
      <c r="Q250" s="35">
        <f t="shared" si="53"/>
        <v>825800</v>
      </c>
      <c r="R250" s="36">
        <v>1</v>
      </c>
      <c r="S250" s="36">
        <v>0.2857142857142857</v>
      </c>
      <c r="T250" s="35">
        <f t="shared" si="56"/>
        <v>235000</v>
      </c>
      <c r="U250" s="251"/>
    </row>
    <row r="251" spans="1:21" s="39" customFormat="1" ht="61.5" customHeight="1" x14ac:dyDescent="0.3">
      <c r="A251" s="220" t="s">
        <v>572</v>
      </c>
      <c r="B251" s="240">
        <v>715</v>
      </c>
      <c r="C251" s="240" t="s">
        <v>1323</v>
      </c>
      <c r="D251" s="240" t="s">
        <v>614</v>
      </c>
      <c r="E251" s="34">
        <v>2005</v>
      </c>
      <c r="F251" s="34" t="s">
        <v>579</v>
      </c>
      <c r="G251" s="34" t="s">
        <v>495</v>
      </c>
      <c r="H251" s="33" t="s">
        <v>608</v>
      </c>
      <c r="I251" s="33" t="s">
        <v>609</v>
      </c>
      <c r="J251" s="34">
        <v>12</v>
      </c>
      <c r="K251" s="33" t="s">
        <v>583</v>
      </c>
      <c r="L251" s="75">
        <v>1930000</v>
      </c>
      <c r="M251" s="35">
        <v>167000</v>
      </c>
      <c r="N251" s="126">
        <v>0.85</v>
      </c>
      <c r="O251" s="37">
        <v>0.35</v>
      </c>
      <c r="P251" s="34">
        <v>12</v>
      </c>
      <c r="Q251" s="35">
        <f t="shared" si="53"/>
        <v>596100</v>
      </c>
      <c r="R251" s="36">
        <v>1</v>
      </c>
      <c r="S251" s="36">
        <v>0.42857142857142855</v>
      </c>
      <c r="T251" s="35">
        <f t="shared" si="56"/>
        <v>255000</v>
      </c>
      <c r="U251" s="251">
        <f>T251+T252+T253</f>
        <v>736000</v>
      </c>
    </row>
    <row r="252" spans="1:21" s="39" customFormat="1" ht="61.5" customHeight="1" x14ac:dyDescent="0.3">
      <c r="A252" s="220"/>
      <c r="B252" s="240"/>
      <c r="C252" s="240"/>
      <c r="D252" s="240"/>
      <c r="E252" s="34">
        <v>2005</v>
      </c>
      <c r="F252" s="34" t="s">
        <v>579</v>
      </c>
      <c r="G252" s="34" t="s">
        <v>610</v>
      </c>
      <c r="H252" s="33" t="s">
        <v>611</v>
      </c>
      <c r="I252" s="33" t="s">
        <v>615</v>
      </c>
      <c r="J252" s="34">
        <v>5</v>
      </c>
      <c r="K252" s="33" t="s">
        <v>600</v>
      </c>
      <c r="L252" s="75">
        <v>1930000</v>
      </c>
      <c r="M252" s="35">
        <v>201000</v>
      </c>
      <c r="N252" s="126">
        <v>0.85</v>
      </c>
      <c r="O252" s="37">
        <v>0.35</v>
      </c>
      <c r="P252" s="34">
        <v>5</v>
      </c>
      <c r="Q252" s="35">
        <f t="shared" si="53"/>
        <v>298900</v>
      </c>
      <c r="R252" s="36">
        <v>1</v>
      </c>
      <c r="S252" s="36">
        <v>0.42857142857142855</v>
      </c>
      <c r="T252" s="35">
        <f t="shared" si="56"/>
        <v>128000</v>
      </c>
      <c r="U252" s="251"/>
    </row>
    <row r="253" spans="1:21" s="39" customFormat="1" ht="61.5" customHeight="1" x14ac:dyDescent="0.3">
      <c r="A253" s="220"/>
      <c r="B253" s="240"/>
      <c r="C253" s="240"/>
      <c r="D253" s="240"/>
      <c r="E253" s="34">
        <v>2011</v>
      </c>
      <c r="F253" s="34" t="s">
        <v>35</v>
      </c>
      <c r="G253" s="34" t="s">
        <v>616</v>
      </c>
      <c r="H253" s="33" t="s">
        <v>617</v>
      </c>
      <c r="I253" s="33" t="s">
        <v>582</v>
      </c>
      <c r="J253" s="34">
        <v>8</v>
      </c>
      <c r="K253" s="33" t="s">
        <v>577</v>
      </c>
      <c r="L253" s="75">
        <v>1930000</v>
      </c>
      <c r="M253" s="35">
        <v>347000</v>
      </c>
      <c r="N253" s="126">
        <v>0.85</v>
      </c>
      <c r="O253" s="37">
        <v>0.35</v>
      </c>
      <c r="P253" s="34">
        <v>8</v>
      </c>
      <c r="Q253" s="35">
        <f t="shared" si="53"/>
        <v>825800</v>
      </c>
      <c r="R253" s="36">
        <v>1</v>
      </c>
      <c r="S253" s="36">
        <v>0.42857142857142855</v>
      </c>
      <c r="T253" s="35">
        <f t="shared" si="56"/>
        <v>353000</v>
      </c>
      <c r="U253" s="251"/>
    </row>
    <row r="254" spans="1:21" s="39" customFormat="1" ht="61.5" customHeight="1" x14ac:dyDescent="0.3">
      <c r="A254" s="220" t="s">
        <v>572</v>
      </c>
      <c r="B254" s="240">
        <v>715</v>
      </c>
      <c r="C254" s="240" t="s">
        <v>1324</v>
      </c>
      <c r="D254" s="240" t="s">
        <v>618</v>
      </c>
      <c r="E254" s="34">
        <v>2005</v>
      </c>
      <c r="F254" s="34" t="s">
        <v>35</v>
      </c>
      <c r="G254" s="34" t="s">
        <v>607</v>
      </c>
      <c r="H254" s="33" t="s">
        <v>611</v>
      </c>
      <c r="I254" s="33" t="s">
        <v>609</v>
      </c>
      <c r="J254" s="34">
        <v>12</v>
      </c>
      <c r="K254" s="33" t="s">
        <v>577</v>
      </c>
      <c r="L254" s="75">
        <v>1930000</v>
      </c>
      <c r="M254" s="35">
        <v>167000</v>
      </c>
      <c r="N254" s="126">
        <v>0.85</v>
      </c>
      <c r="O254" s="37">
        <v>0.35</v>
      </c>
      <c r="P254" s="34">
        <v>12</v>
      </c>
      <c r="Q254" s="35">
        <f t="shared" si="53"/>
        <v>596100</v>
      </c>
      <c r="R254" s="36">
        <v>1</v>
      </c>
      <c r="S254" s="36">
        <v>0.2857142857142857</v>
      </c>
      <c r="T254" s="35">
        <f t="shared" si="56"/>
        <v>170000</v>
      </c>
      <c r="U254" s="251">
        <f>T254+T255+T256</f>
        <v>490000</v>
      </c>
    </row>
    <row r="255" spans="1:21" s="39" customFormat="1" ht="61.5" customHeight="1" x14ac:dyDescent="0.3">
      <c r="A255" s="220"/>
      <c r="B255" s="240"/>
      <c r="C255" s="240"/>
      <c r="D255" s="240"/>
      <c r="E255" s="34">
        <v>2005</v>
      </c>
      <c r="F255" s="34" t="s">
        <v>579</v>
      </c>
      <c r="G255" s="34" t="s">
        <v>496</v>
      </c>
      <c r="H255" s="33" t="s">
        <v>611</v>
      </c>
      <c r="I255" s="33" t="s">
        <v>615</v>
      </c>
      <c r="J255" s="34">
        <v>5</v>
      </c>
      <c r="K255" s="33" t="s">
        <v>577</v>
      </c>
      <c r="L255" s="75">
        <v>1930000</v>
      </c>
      <c r="M255" s="35">
        <v>201000</v>
      </c>
      <c r="N255" s="126">
        <v>0.85</v>
      </c>
      <c r="O255" s="37">
        <v>0.35</v>
      </c>
      <c r="P255" s="34">
        <v>5</v>
      </c>
      <c r="Q255" s="35">
        <f t="shared" si="53"/>
        <v>298900</v>
      </c>
      <c r="R255" s="36">
        <v>1</v>
      </c>
      <c r="S255" s="36">
        <v>0.2857142857142857</v>
      </c>
      <c r="T255" s="35">
        <f t="shared" si="56"/>
        <v>85000</v>
      </c>
      <c r="U255" s="251"/>
    </row>
    <row r="256" spans="1:21" s="32" customFormat="1" ht="61.5" customHeight="1" x14ac:dyDescent="0.3">
      <c r="A256" s="220"/>
      <c r="B256" s="240"/>
      <c r="C256" s="240"/>
      <c r="D256" s="240"/>
      <c r="E256" s="34">
        <v>2011</v>
      </c>
      <c r="F256" s="34" t="s">
        <v>579</v>
      </c>
      <c r="G256" s="34" t="s">
        <v>619</v>
      </c>
      <c r="H256" s="33" t="s">
        <v>613</v>
      </c>
      <c r="I256" s="33" t="s">
        <v>582</v>
      </c>
      <c r="J256" s="34">
        <v>8</v>
      </c>
      <c r="K256" s="33" t="s">
        <v>577</v>
      </c>
      <c r="L256" s="75">
        <v>1930000</v>
      </c>
      <c r="M256" s="35">
        <v>347000</v>
      </c>
      <c r="N256" s="126">
        <v>0.85</v>
      </c>
      <c r="O256" s="37">
        <v>0.35</v>
      </c>
      <c r="P256" s="34">
        <v>8</v>
      </c>
      <c r="Q256" s="35">
        <f t="shared" si="53"/>
        <v>825800</v>
      </c>
      <c r="R256" s="36">
        <v>1</v>
      </c>
      <c r="S256" s="36">
        <v>0.2857142857142857</v>
      </c>
      <c r="T256" s="35">
        <f t="shared" si="56"/>
        <v>235000</v>
      </c>
      <c r="U256" s="251"/>
    </row>
    <row r="257" spans="1:21" s="32" customFormat="1" ht="61.5" customHeight="1" x14ac:dyDescent="0.3">
      <c r="A257" s="34" t="s">
        <v>578</v>
      </c>
      <c r="B257" s="33" t="s">
        <v>624</v>
      </c>
      <c r="C257" s="33" t="s">
        <v>1325</v>
      </c>
      <c r="D257" s="33" t="s">
        <v>625</v>
      </c>
      <c r="E257" s="34">
        <v>1998</v>
      </c>
      <c r="F257" s="34" t="s">
        <v>584</v>
      </c>
      <c r="G257" s="34" t="s">
        <v>626</v>
      </c>
      <c r="H257" s="33" t="s">
        <v>599</v>
      </c>
      <c r="I257" s="33" t="s">
        <v>31</v>
      </c>
      <c r="J257" s="34">
        <v>36</v>
      </c>
      <c r="K257" s="33" t="s">
        <v>498</v>
      </c>
      <c r="L257" s="75">
        <v>1220000</v>
      </c>
      <c r="M257" s="35">
        <v>37000</v>
      </c>
      <c r="N257" s="126">
        <v>0.85</v>
      </c>
      <c r="O257" s="37">
        <v>0.35</v>
      </c>
      <c r="P257" s="34">
        <v>36</v>
      </c>
      <c r="Q257" s="35">
        <f t="shared" si="53"/>
        <v>396200</v>
      </c>
      <c r="R257" s="36">
        <v>1</v>
      </c>
      <c r="S257" s="36">
        <v>1</v>
      </c>
      <c r="T257" s="35">
        <f t="shared" si="56"/>
        <v>396000</v>
      </c>
      <c r="U257" s="41">
        <f>T257</f>
        <v>396000</v>
      </c>
    </row>
    <row r="258" spans="1:21" s="32" customFormat="1" ht="61.5" customHeight="1" x14ac:dyDescent="0.3">
      <c r="A258" s="34" t="s">
        <v>572</v>
      </c>
      <c r="B258" s="33" t="s">
        <v>627</v>
      </c>
      <c r="C258" s="33" t="s">
        <v>1326</v>
      </c>
      <c r="D258" s="33" t="s">
        <v>628</v>
      </c>
      <c r="E258" s="34">
        <v>2004</v>
      </c>
      <c r="F258" s="34" t="s">
        <v>35</v>
      </c>
      <c r="G258" s="34" t="s">
        <v>621</v>
      </c>
      <c r="H258" s="33" t="s">
        <v>617</v>
      </c>
      <c r="I258" s="33" t="s">
        <v>31</v>
      </c>
      <c r="J258" s="34">
        <v>14</v>
      </c>
      <c r="K258" s="33" t="s">
        <v>498</v>
      </c>
      <c r="L258" s="75">
        <v>1833000</v>
      </c>
      <c r="M258" s="35">
        <v>147000</v>
      </c>
      <c r="N258" s="126">
        <v>0.85</v>
      </c>
      <c r="O258" s="37">
        <v>0.35</v>
      </c>
      <c r="P258" s="34">
        <v>14</v>
      </c>
      <c r="Q258" s="35">
        <f t="shared" si="53"/>
        <v>612200</v>
      </c>
      <c r="R258" s="36">
        <v>1</v>
      </c>
      <c r="S258" s="36">
        <v>1</v>
      </c>
      <c r="T258" s="35">
        <f t="shared" si="56"/>
        <v>612000</v>
      </c>
      <c r="U258" s="41">
        <f>T258</f>
        <v>612000</v>
      </c>
    </row>
    <row r="259" spans="1:21" s="32" customFormat="1" ht="61.5" customHeight="1" x14ac:dyDescent="0.3">
      <c r="A259" s="220" t="s">
        <v>572</v>
      </c>
      <c r="B259" s="240" t="s">
        <v>499</v>
      </c>
      <c r="C259" s="240" t="s">
        <v>1327</v>
      </c>
      <c r="D259" s="240" t="s">
        <v>1760</v>
      </c>
      <c r="E259" s="34">
        <v>2005</v>
      </c>
      <c r="F259" s="34" t="s">
        <v>579</v>
      </c>
      <c r="G259" s="34" t="s">
        <v>621</v>
      </c>
      <c r="H259" s="33" t="s">
        <v>78</v>
      </c>
      <c r="I259" s="33" t="s">
        <v>601</v>
      </c>
      <c r="J259" s="34">
        <v>5</v>
      </c>
      <c r="K259" s="33" t="s">
        <v>498</v>
      </c>
      <c r="L259" s="75">
        <v>1501000</v>
      </c>
      <c r="M259" s="35">
        <v>162000</v>
      </c>
      <c r="N259" s="126">
        <v>0.85</v>
      </c>
      <c r="O259" s="37">
        <v>0.35</v>
      </c>
      <c r="P259" s="34">
        <v>5</v>
      </c>
      <c r="Q259" s="35">
        <f t="shared" si="53"/>
        <v>240900</v>
      </c>
      <c r="R259" s="36">
        <v>1</v>
      </c>
      <c r="S259" s="36">
        <v>1</v>
      </c>
      <c r="T259" s="35">
        <f t="shared" si="56"/>
        <v>240000</v>
      </c>
      <c r="U259" s="251">
        <f>T259+T260</f>
        <v>256000</v>
      </c>
    </row>
    <row r="260" spans="1:21" s="32" customFormat="1" ht="61.5" customHeight="1" x14ac:dyDescent="0.3">
      <c r="A260" s="220"/>
      <c r="B260" s="240"/>
      <c r="C260" s="240"/>
      <c r="D260" s="240"/>
      <c r="E260" s="34">
        <v>2005</v>
      </c>
      <c r="F260" s="34" t="s">
        <v>39</v>
      </c>
      <c r="G260" s="34" t="s">
        <v>621</v>
      </c>
      <c r="H260" s="33" t="s">
        <v>599</v>
      </c>
      <c r="I260" s="33" t="s">
        <v>629</v>
      </c>
      <c r="J260" s="34">
        <v>4</v>
      </c>
      <c r="K260" s="33" t="s">
        <v>630</v>
      </c>
      <c r="L260" s="75">
        <v>1501000</v>
      </c>
      <c r="M260" s="52">
        <v>139000</v>
      </c>
      <c r="N260" s="126">
        <v>1</v>
      </c>
      <c r="O260" s="37">
        <v>0.03</v>
      </c>
      <c r="P260" s="34">
        <v>4</v>
      </c>
      <c r="Q260" s="35">
        <f t="shared" si="53"/>
        <v>16600</v>
      </c>
      <c r="R260" s="36">
        <v>1</v>
      </c>
      <c r="S260" s="36">
        <v>1</v>
      </c>
      <c r="T260" s="35">
        <f t="shared" si="56"/>
        <v>16000</v>
      </c>
      <c r="U260" s="251"/>
    </row>
    <row r="261" spans="1:21" s="32" customFormat="1" ht="61.5" customHeight="1" x14ac:dyDescent="0.3">
      <c r="A261" s="34" t="s">
        <v>572</v>
      </c>
      <c r="B261" s="33" t="s">
        <v>502</v>
      </c>
      <c r="C261" s="33" t="s">
        <v>1328</v>
      </c>
      <c r="D261" s="33" t="s">
        <v>1761</v>
      </c>
      <c r="E261" s="34">
        <v>2007</v>
      </c>
      <c r="F261" s="34" t="s">
        <v>35</v>
      </c>
      <c r="G261" s="34" t="s">
        <v>621</v>
      </c>
      <c r="H261" s="33" t="s">
        <v>140</v>
      </c>
      <c r="I261" s="33" t="s">
        <v>585</v>
      </c>
      <c r="J261" s="34">
        <v>15</v>
      </c>
      <c r="K261" s="33" t="s">
        <v>577</v>
      </c>
      <c r="L261" s="75">
        <v>1251000</v>
      </c>
      <c r="M261" s="35">
        <v>138000</v>
      </c>
      <c r="N261" s="126">
        <v>0.85</v>
      </c>
      <c r="O261" s="37">
        <v>0.35</v>
      </c>
      <c r="P261" s="34">
        <v>15</v>
      </c>
      <c r="Q261" s="35">
        <f t="shared" si="53"/>
        <v>615800</v>
      </c>
      <c r="R261" s="36">
        <v>1</v>
      </c>
      <c r="S261" s="36">
        <v>1</v>
      </c>
      <c r="T261" s="35">
        <f t="shared" si="56"/>
        <v>615000</v>
      </c>
      <c r="U261" s="41">
        <f>T261</f>
        <v>615000</v>
      </c>
    </row>
    <row r="262" spans="1:21" s="39" customFormat="1" ht="61.5" customHeight="1" x14ac:dyDescent="0.3">
      <c r="A262" s="34" t="s">
        <v>572</v>
      </c>
      <c r="B262" s="33" t="s">
        <v>503</v>
      </c>
      <c r="C262" s="33" t="s">
        <v>1329</v>
      </c>
      <c r="D262" s="33" t="s">
        <v>1762</v>
      </c>
      <c r="E262" s="34">
        <v>2007</v>
      </c>
      <c r="F262" s="34" t="s">
        <v>579</v>
      </c>
      <c r="G262" s="34" t="s">
        <v>634</v>
      </c>
      <c r="H262" s="33" t="s">
        <v>599</v>
      </c>
      <c r="I262" s="33" t="s">
        <v>48</v>
      </c>
      <c r="J262" s="34">
        <v>7.2</v>
      </c>
      <c r="K262" s="33" t="s">
        <v>577</v>
      </c>
      <c r="L262" s="75">
        <v>1256000</v>
      </c>
      <c r="M262" s="35">
        <v>207000</v>
      </c>
      <c r="N262" s="126">
        <v>0.85</v>
      </c>
      <c r="O262" s="37">
        <v>0.35</v>
      </c>
      <c r="P262" s="34">
        <v>7.2</v>
      </c>
      <c r="Q262" s="35">
        <f t="shared" si="53"/>
        <v>443300</v>
      </c>
      <c r="R262" s="36">
        <v>1</v>
      </c>
      <c r="S262" s="36">
        <v>1</v>
      </c>
      <c r="T262" s="35">
        <f t="shared" si="56"/>
        <v>443000</v>
      </c>
      <c r="U262" s="41">
        <f>T262</f>
        <v>443000</v>
      </c>
    </row>
    <row r="263" spans="1:21" ht="61.5" customHeight="1" x14ac:dyDescent="0.3">
      <c r="A263" s="220" t="s">
        <v>572</v>
      </c>
      <c r="B263" s="240" t="s">
        <v>636</v>
      </c>
      <c r="C263" s="240" t="s">
        <v>1330</v>
      </c>
      <c r="D263" s="240" t="s">
        <v>1763</v>
      </c>
      <c r="E263" s="34">
        <v>2002</v>
      </c>
      <c r="F263" s="34" t="s">
        <v>579</v>
      </c>
      <c r="G263" s="34" t="s">
        <v>621</v>
      </c>
      <c r="H263" s="33" t="s">
        <v>637</v>
      </c>
      <c r="I263" s="33" t="s">
        <v>597</v>
      </c>
      <c r="J263" s="34">
        <v>30</v>
      </c>
      <c r="K263" s="33" t="s">
        <v>583</v>
      </c>
      <c r="L263" s="75">
        <v>1410000</v>
      </c>
      <c r="M263" s="35">
        <v>22000</v>
      </c>
      <c r="N263" s="126">
        <v>0.85</v>
      </c>
      <c r="O263" s="37">
        <v>0.35</v>
      </c>
      <c r="P263" s="34">
        <v>30</v>
      </c>
      <c r="Q263" s="35">
        <f t="shared" si="53"/>
        <v>196300</v>
      </c>
      <c r="R263" s="36">
        <v>1</v>
      </c>
      <c r="S263" s="36">
        <v>1</v>
      </c>
      <c r="T263" s="35">
        <f t="shared" si="56"/>
        <v>196000</v>
      </c>
      <c r="U263" s="251">
        <f>SUM(T263:T265)</f>
        <v>534000</v>
      </c>
    </row>
    <row r="264" spans="1:21" ht="61.5" customHeight="1" x14ac:dyDescent="0.3">
      <c r="A264" s="220"/>
      <c r="B264" s="240"/>
      <c r="C264" s="240"/>
      <c r="D264" s="240"/>
      <c r="E264" s="34">
        <v>2002</v>
      </c>
      <c r="F264" s="33" t="s">
        <v>504</v>
      </c>
      <c r="G264" s="34" t="s">
        <v>40</v>
      </c>
      <c r="H264" s="33" t="s">
        <v>81</v>
      </c>
      <c r="I264" s="33" t="s">
        <v>622</v>
      </c>
      <c r="J264" s="34">
        <v>11</v>
      </c>
      <c r="K264" s="33" t="s">
        <v>577</v>
      </c>
      <c r="L264" s="75">
        <v>1410000</v>
      </c>
      <c r="M264" s="35">
        <v>388000</v>
      </c>
      <c r="N264" s="126">
        <v>0.25</v>
      </c>
      <c r="O264" s="37">
        <v>0.03</v>
      </c>
      <c r="P264" s="34">
        <v>11</v>
      </c>
      <c r="Q264" s="35">
        <f t="shared" si="53"/>
        <v>32000</v>
      </c>
      <c r="R264" s="36">
        <v>1</v>
      </c>
      <c r="S264" s="36">
        <v>1</v>
      </c>
      <c r="T264" s="35">
        <f t="shared" si="56"/>
        <v>32000</v>
      </c>
      <c r="U264" s="251"/>
    </row>
    <row r="265" spans="1:21" ht="61.5" customHeight="1" x14ac:dyDescent="0.3">
      <c r="A265" s="220"/>
      <c r="B265" s="240"/>
      <c r="C265" s="240"/>
      <c r="D265" s="240"/>
      <c r="E265" s="34">
        <v>2002</v>
      </c>
      <c r="F265" s="34" t="s">
        <v>579</v>
      </c>
      <c r="G265" s="34" t="s">
        <v>621</v>
      </c>
      <c r="H265" s="33" t="s">
        <v>638</v>
      </c>
      <c r="I265" s="33" t="s">
        <v>609</v>
      </c>
      <c r="J265" s="34">
        <v>10</v>
      </c>
      <c r="K265" s="33" t="s">
        <v>577</v>
      </c>
      <c r="L265" s="75">
        <v>1410000</v>
      </c>
      <c r="M265" s="35">
        <v>103000</v>
      </c>
      <c r="N265" s="126">
        <v>0.85</v>
      </c>
      <c r="O265" s="37">
        <v>0.35</v>
      </c>
      <c r="P265" s="34">
        <v>10</v>
      </c>
      <c r="Q265" s="35">
        <f t="shared" si="53"/>
        <v>306400</v>
      </c>
      <c r="R265" s="36">
        <v>1</v>
      </c>
      <c r="S265" s="36">
        <v>1</v>
      </c>
      <c r="T265" s="35">
        <f t="shared" si="56"/>
        <v>306000</v>
      </c>
      <c r="U265" s="251"/>
    </row>
    <row r="266" spans="1:21" ht="61.5" customHeight="1" x14ac:dyDescent="0.3">
      <c r="A266" s="34" t="s">
        <v>491</v>
      </c>
      <c r="B266" s="33" t="s">
        <v>505</v>
      </c>
      <c r="C266" s="33" t="s">
        <v>1331</v>
      </c>
      <c r="D266" s="33" t="s">
        <v>1764</v>
      </c>
      <c r="E266" s="34">
        <v>1998</v>
      </c>
      <c r="F266" s="34" t="s">
        <v>579</v>
      </c>
      <c r="G266" s="34" t="s">
        <v>620</v>
      </c>
      <c r="H266" s="33" t="s">
        <v>637</v>
      </c>
      <c r="I266" s="33" t="s">
        <v>582</v>
      </c>
      <c r="J266" s="34">
        <v>7.6</v>
      </c>
      <c r="K266" s="33" t="s">
        <v>577</v>
      </c>
      <c r="L266" s="75">
        <v>1270000</v>
      </c>
      <c r="M266" s="35">
        <v>52000</v>
      </c>
      <c r="N266" s="126">
        <v>0.85</v>
      </c>
      <c r="O266" s="37">
        <v>0.35</v>
      </c>
      <c r="P266" s="34">
        <v>7.6</v>
      </c>
      <c r="Q266" s="35">
        <f t="shared" si="53"/>
        <v>117500</v>
      </c>
      <c r="R266" s="36">
        <v>1</v>
      </c>
      <c r="S266" s="36">
        <v>1</v>
      </c>
      <c r="T266" s="35">
        <f t="shared" si="56"/>
        <v>117000</v>
      </c>
      <c r="U266" s="41">
        <f>T266</f>
        <v>117000</v>
      </c>
    </row>
    <row r="267" spans="1:21" ht="61.5" customHeight="1" x14ac:dyDescent="0.3">
      <c r="A267" s="34" t="s">
        <v>494</v>
      </c>
      <c r="B267" s="33" t="s">
        <v>506</v>
      </c>
      <c r="C267" s="33" t="s">
        <v>1332</v>
      </c>
      <c r="D267" s="33" t="s">
        <v>507</v>
      </c>
      <c r="E267" s="34">
        <v>2003</v>
      </c>
      <c r="F267" s="34" t="s">
        <v>35</v>
      </c>
      <c r="G267" s="34" t="s">
        <v>626</v>
      </c>
      <c r="H267" s="33" t="s">
        <v>599</v>
      </c>
      <c r="I267" s="33" t="s">
        <v>622</v>
      </c>
      <c r="J267" s="34">
        <v>4.5</v>
      </c>
      <c r="K267" s="33" t="s">
        <v>577</v>
      </c>
      <c r="L267" s="75">
        <v>1266000</v>
      </c>
      <c r="M267" s="35">
        <v>352000</v>
      </c>
      <c r="N267" s="126">
        <v>0.85</v>
      </c>
      <c r="O267" s="37">
        <v>0.35</v>
      </c>
      <c r="P267" s="34">
        <v>4.5</v>
      </c>
      <c r="Q267" s="35">
        <f t="shared" ref="Q267:Q285" si="57">FLOOR(M267*N267*O267*P267,100)</f>
        <v>471200</v>
      </c>
      <c r="R267" s="36">
        <v>0.5</v>
      </c>
      <c r="S267" s="36">
        <v>1</v>
      </c>
      <c r="T267" s="35">
        <f t="shared" si="56"/>
        <v>235000</v>
      </c>
      <c r="U267" s="41">
        <f>T267</f>
        <v>235000</v>
      </c>
    </row>
    <row r="268" spans="1:21" ht="61.5" customHeight="1" x14ac:dyDescent="0.3">
      <c r="A268" s="220" t="s">
        <v>491</v>
      </c>
      <c r="B268" s="240" t="s">
        <v>639</v>
      </c>
      <c r="C268" s="240" t="s">
        <v>1333</v>
      </c>
      <c r="D268" s="240" t="s">
        <v>1765</v>
      </c>
      <c r="E268" s="34">
        <v>2004</v>
      </c>
      <c r="F268" s="34" t="s">
        <v>584</v>
      </c>
      <c r="G268" s="34" t="s">
        <v>631</v>
      </c>
      <c r="H268" s="33" t="s">
        <v>34</v>
      </c>
      <c r="I268" s="33" t="s">
        <v>31</v>
      </c>
      <c r="J268" s="34">
        <v>7</v>
      </c>
      <c r="K268" s="33" t="s">
        <v>577</v>
      </c>
      <c r="L268" s="75">
        <v>1218000</v>
      </c>
      <c r="M268" s="35">
        <v>122000</v>
      </c>
      <c r="N268" s="126">
        <v>0.85</v>
      </c>
      <c r="O268" s="37">
        <v>0.35</v>
      </c>
      <c r="P268" s="34">
        <v>7</v>
      </c>
      <c r="Q268" s="35">
        <f t="shared" si="57"/>
        <v>254000</v>
      </c>
      <c r="R268" s="36">
        <v>1</v>
      </c>
      <c r="S268" s="36">
        <v>1</v>
      </c>
      <c r="T268" s="35">
        <f t="shared" si="56"/>
        <v>254000</v>
      </c>
      <c r="U268" s="251">
        <f>SUM(T268:T269)</f>
        <v>399000</v>
      </c>
    </row>
    <row r="269" spans="1:21" ht="61.5" customHeight="1" x14ac:dyDescent="0.3">
      <c r="A269" s="220"/>
      <c r="B269" s="240"/>
      <c r="C269" s="240"/>
      <c r="D269" s="240"/>
      <c r="E269" s="34">
        <v>2004</v>
      </c>
      <c r="F269" s="34" t="s">
        <v>579</v>
      </c>
      <c r="G269" s="34" t="s">
        <v>580</v>
      </c>
      <c r="H269" s="33" t="s">
        <v>599</v>
      </c>
      <c r="I269" s="33" t="s">
        <v>31</v>
      </c>
      <c r="J269" s="34">
        <v>4</v>
      </c>
      <c r="K269" s="33" t="s">
        <v>577</v>
      </c>
      <c r="L269" s="75">
        <v>1218000</v>
      </c>
      <c r="M269" s="35">
        <v>122000</v>
      </c>
      <c r="N269" s="126">
        <v>0.85</v>
      </c>
      <c r="O269" s="37">
        <v>0.35</v>
      </c>
      <c r="P269" s="34">
        <v>4</v>
      </c>
      <c r="Q269" s="35">
        <f t="shared" si="57"/>
        <v>145100</v>
      </c>
      <c r="R269" s="36">
        <v>1</v>
      </c>
      <c r="S269" s="36">
        <v>1</v>
      </c>
      <c r="T269" s="35">
        <f t="shared" si="56"/>
        <v>145000</v>
      </c>
      <c r="U269" s="251"/>
    </row>
    <row r="270" spans="1:21" ht="61.5" customHeight="1" x14ac:dyDescent="0.3">
      <c r="A270" s="34" t="s">
        <v>572</v>
      </c>
      <c r="B270" s="33" t="s">
        <v>640</v>
      </c>
      <c r="C270" s="33" t="s">
        <v>1334</v>
      </c>
      <c r="D270" s="33" t="s">
        <v>641</v>
      </c>
      <c r="E270" s="34">
        <v>2002</v>
      </c>
      <c r="F270" s="34" t="s">
        <v>579</v>
      </c>
      <c r="G270" s="34" t="s">
        <v>61</v>
      </c>
      <c r="H270" s="33" t="s">
        <v>34</v>
      </c>
      <c r="I270" s="33" t="s">
        <v>609</v>
      </c>
      <c r="J270" s="34">
        <v>36.4</v>
      </c>
      <c r="K270" s="33" t="s">
        <v>600</v>
      </c>
      <c r="L270" s="75">
        <v>1256000</v>
      </c>
      <c r="M270" s="35">
        <v>88000</v>
      </c>
      <c r="N270" s="126">
        <v>0.85</v>
      </c>
      <c r="O270" s="37">
        <v>0.35</v>
      </c>
      <c r="P270" s="34">
        <v>36.4</v>
      </c>
      <c r="Q270" s="35">
        <f t="shared" si="57"/>
        <v>952900</v>
      </c>
      <c r="R270" s="36">
        <v>1</v>
      </c>
      <c r="S270" s="36">
        <v>1</v>
      </c>
      <c r="T270" s="35">
        <f t="shared" si="56"/>
        <v>952000</v>
      </c>
      <c r="U270" s="41">
        <f t="shared" ref="U270:U272" si="58">T270</f>
        <v>952000</v>
      </c>
    </row>
    <row r="271" spans="1:21" ht="61.5" customHeight="1" x14ac:dyDescent="0.3">
      <c r="A271" s="34" t="s">
        <v>491</v>
      </c>
      <c r="B271" s="33" t="s">
        <v>642</v>
      </c>
      <c r="C271" s="33" t="s">
        <v>1335</v>
      </c>
      <c r="D271" s="33" t="s">
        <v>1766</v>
      </c>
      <c r="E271" s="34">
        <v>2002</v>
      </c>
      <c r="F271" s="34" t="s">
        <v>35</v>
      </c>
      <c r="G271" s="34" t="s">
        <v>643</v>
      </c>
      <c r="H271" s="33" t="s">
        <v>599</v>
      </c>
      <c r="I271" s="33" t="s">
        <v>31</v>
      </c>
      <c r="J271" s="34">
        <v>12</v>
      </c>
      <c r="K271" s="33" t="s">
        <v>492</v>
      </c>
      <c r="L271" s="75">
        <v>1257000</v>
      </c>
      <c r="M271" s="35">
        <v>88000</v>
      </c>
      <c r="N271" s="126">
        <v>0.85</v>
      </c>
      <c r="O271" s="37">
        <v>0.35</v>
      </c>
      <c r="P271" s="34">
        <v>12</v>
      </c>
      <c r="Q271" s="35">
        <f t="shared" si="57"/>
        <v>314100</v>
      </c>
      <c r="R271" s="36">
        <v>1</v>
      </c>
      <c r="S271" s="36">
        <v>1</v>
      </c>
      <c r="T271" s="35">
        <f t="shared" si="56"/>
        <v>314000</v>
      </c>
      <c r="U271" s="41">
        <f t="shared" si="58"/>
        <v>314000</v>
      </c>
    </row>
    <row r="272" spans="1:21" ht="61.5" customHeight="1" x14ac:dyDescent="0.3">
      <c r="A272" s="34" t="s">
        <v>635</v>
      </c>
      <c r="B272" s="33" t="s">
        <v>644</v>
      </c>
      <c r="C272" s="33" t="s">
        <v>1336</v>
      </c>
      <c r="D272" s="33" t="s">
        <v>1767</v>
      </c>
      <c r="E272" s="34">
        <v>2003</v>
      </c>
      <c r="F272" s="34" t="s">
        <v>632</v>
      </c>
      <c r="G272" s="34" t="s">
        <v>620</v>
      </c>
      <c r="H272" s="33" t="s">
        <v>606</v>
      </c>
      <c r="I272" s="33" t="s">
        <v>31</v>
      </c>
      <c r="J272" s="34">
        <v>14</v>
      </c>
      <c r="K272" s="33" t="s">
        <v>600</v>
      </c>
      <c r="L272" s="75">
        <v>1530000</v>
      </c>
      <c r="M272" s="35">
        <v>123000</v>
      </c>
      <c r="N272" s="126">
        <v>0.85</v>
      </c>
      <c r="O272" s="37">
        <v>0.35</v>
      </c>
      <c r="P272" s="34">
        <v>14</v>
      </c>
      <c r="Q272" s="35">
        <f t="shared" si="57"/>
        <v>512200</v>
      </c>
      <c r="R272" s="36">
        <v>1</v>
      </c>
      <c r="S272" s="36">
        <v>1</v>
      </c>
      <c r="T272" s="35">
        <f t="shared" si="56"/>
        <v>512000</v>
      </c>
      <c r="U272" s="41">
        <f t="shared" si="58"/>
        <v>512000</v>
      </c>
    </row>
    <row r="273" spans="1:21" ht="61.5" customHeight="1" x14ac:dyDescent="0.3">
      <c r="A273" s="220" t="s">
        <v>491</v>
      </c>
      <c r="B273" s="240" t="s">
        <v>508</v>
      </c>
      <c r="C273" s="240" t="s">
        <v>1337</v>
      </c>
      <c r="D273" s="240" t="s">
        <v>645</v>
      </c>
      <c r="E273" s="34">
        <v>2001</v>
      </c>
      <c r="F273" s="34" t="s">
        <v>632</v>
      </c>
      <c r="G273" s="34" t="s">
        <v>631</v>
      </c>
      <c r="H273" s="33" t="s">
        <v>599</v>
      </c>
      <c r="I273" s="33" t="s">
        <v>31</v>
      </c>
      <c r="J273" s="34">
        <v>19.5</v>
      </c>
      <c r="K273" s="33" t="s">
        <v>583</v>
      </c>
      <c r="L273" s="75">
        <v>1900000</v>
      </c>
      <c r="M273" s="35">
        <v>73000</v>
      </c>
      <c r="N273" s="126">
        <v>0.85</v>
      </c>
      <c r="O273" s="37">
        <v>0.35</v>
      </c>
      <c r="P273" s="34">
        <v>19.5</v>
      </c>
      <c r="Q273" s="35">
        <f t="shared" si="57"/>
        <v>423400</v>
      </c>
      <c r="R273" s="36">
        <v>1</v>
      </c>
      <c r="S273" s="36">
        <v>1</v>
      </c>
      <c r="T273" s="35">
        <f t="shared" ref="T273:T285" si="59">ROUNDDOWN(Q273*R273*S273,-3)</f>
        <v>423000</v>
      </c>
      <c r="U273" s="251">
        <f>SUM(T273:T274)</f>
        <v>640000</v>
      </c>
    </row>
    <row r="274" spans="1:21" ht="61.5" customHeight="1" x14ac:dyDescent="0.3">
      <c r="A274" s="220"/>
      <c r="B274" s="240"/>
      <c r="C274" s="240"/>
      <c r="D274" s="240"/>
      <c r="E274" s="34">
        <v>2001</v>
      </c>
      <c r="F274" s="34" t="s">
        <v>579</v>
      </c>
      <c r="G274" s="34" t="s">
        <v>47</v>
      </c>
      <c r="H274" s="33" t="s">
        <v>34</v>
      </c>
      <c r="I274" s="33" t="s">
        <v>609</v>
      </c>
      <c r="J274" s="34">
        <v>10</v>
      </c>
      <c r="K274" s="33" t="s">
        <v>577</v>
      </c>
      <c r="L274" s="75">
        <v>1900000</v>
      </c>
      <c r="M274" s="35">
        <v>73000</v>
      </c>
      <c r="N274" s="126">
        <v>0.85</v>
      </c>
      <c r="O274" s="37">
        <v>0.35</v>
      </c>
      <c r="P274" s="34">
        <v>10</v>
      </c>
      <c r="Q274" s="35">
        <f t="shared" si="57"/>
        <v>217100</v>
      </c>
      <c r="R274" s="36">
        <v>1</v>
      </c>
      <c r="S274" s="36">
        <v>1</v>
      </c>
      <c r="T274" s="35">
        <f t="shared" si="59"/>
        <v>217000</v>
      </c>
      <c r="U274" s="251"/>
    </row>
    <row r="275" spans="1:21" ht="61.5" customHeight="1" x14ac:dyDescent="0.3">
      <c r="A275" s="34" t="s">
        <v>491</v>
      </c>
      <c r="B275" s="33" t="s">
        <v>646</v>
      </c>
      <c r="C275" s="33" t="s">
        <v>1338</v>
      </c>
      <c r="D275" s="33" t="s">
        <v>647</v>
      </c>
      <c r="E275" s="34">
        <v>2000</v>
      </c>
      <c r="F275" s="34" t="s">
        <v>35</v>
      </c>
      <c r="G275" s="34" t="s">
        <v>631</v>
      </c>
      <c r="H275" s="33" t="s">
        <v>599</v>
      </c>
      <c r="I275" s="33" t="s">
        <v>609</v>
      </c>
      <c r="J275" s="34">
        <v>12</v>
      </c>
      <c r="K275" s="33" t="s">
        <v>577</v>
      </c>
      <c r="L275" s="75">
        <v>1372000</v>
      </c>
      <c r="M275" s="35">
        <v>54000</v>
      </c>
      <c r="N275" s="126">
        <v>0.85</v>
      </c>
      <c r="O275" s="37">
        <v>0.35</v>
      </c>
      <c r="P275" s="34">
        <v>12</v>
      </c>
      <c r="Q275" s="35">
        <f t="shared" si="57"/>
        <v>192700</v>
      </c>
      <c r="R275" s="36">
        <v>1</v>
      </c>
      <c r="S275" s="36">
        <v>1</v>
      </c>
      <c r="T275" s="35">
        <f t="shared" si="59"/>
        <v>192000</v>
      </c>
      <c r="U275" s="41">
        <f>T275</f>
        <v>192000</v>
      </c>
    </row>
    <row r="276" spans="1:21" ht="61.5" customHeight="1" x14ac:dyDescent="0.3">
      <c r="A276" s="34" t="s">
        <v>635</v>
      </c>
      <c r="B276" s="33" t="s">
        <v>648</v>
      </c>
      <c r="C276" s="33" t="s">
        <v>1339</v>
      </c>
      <c r="D276" s="33" t="s">
        <v>1768</v>
      </c>
      <c r="E276" s="34">
        <v>2008</v>
      </c>
      <c r="F276" s="34" t="s">
        <v>579</v>
      </c>
      <c r="G276" s="34" t="s">
        <v>626</v>
      </c>
      <c r="H276" s="33" t="s">
        <v>599</v>
      </c>
      <c r="I276" s="33" t="s">
        <v>601</v>
      </c>
      <c r="J276" s="34">
        <v>40</v>
      </c>
      <c r="K276" s="33" t="s">
        <v>583</v>
      </c>
      <c r="L276" s="75">
        <v>1240000</v>
      </c>
      <c r="M276" s="35">
        <v>190000</v>
      </c>
      <c r="N276" s="126">
        <v>0.85</v>
      </c>
      <c r="O276" s="37">
        <v>0.35</v>
      </c>
      <c r="P276" s="34">
        <v>40</v>
      </c>
      <c r="Q276" s="35">
        <f t="shared" si="57"/>
        <v>2261000</v>
      </c>
      <c r="R276" s="36">
        <v>1</v>
      </c>
      <c r="S276" s="36">
        <v>1</v>
      </c>
      <c r="T276" s="35">
        <f t="shared" si="59"/>
        <v>2261000</v>
      </c>
      <c r="U276" s="41">
        <f>T276</f>
        <v>2261000</v>
      </c>
    </row>
    <row r="277" spans="1:21" ht="61.5" customHeight="1" x14ac:dyDescent="0.3">
      <c r="A277" s="34" t="s">
        <v>578</v>
      </c>
      <c r="B277" s="33" t="s">
        <v>651</v>
      </c>
      <c r="C277" s="33" t="s">
        <v>1340</v>
      </c>
      <c r="D277" s="33" t="s">
        <v>1769</v>
      </c>
      <c r="E277" s="34">
        <v>2011</v>
      </c>
      <c r="F277" s="34" t="s">
        <v>584</v>
      </c>
      <c r="G277" s="34" t="s">
        <v>652</v>
      </c>
      <c r="H277" s="33" t="s">
        <v>599</v>
      </c>
      <c r="I277" s="33" t="s">
        <v>623</v>
      </c>
      <c r="J277" s="34">
        <v>15</v>
      </c>
      <c r="K277" s="33" t="s">
        <v>577</v>
      </c>
      <c r="L277" s="75">
        <v>1365000</v>
      </c>
      <c r="M277" s="35">
        <v>288000</v>
      </c>
      <c r="N277" s="126">
        <v>0.85</v>
      </c>
      <c r="O277" s="37">
        <v>0.35</v>
      </c>
      <c r="P277" s="34">
        <v>15</v>
      </c>
      <c r="Q277" s="35">
        <f t="shared" si="57"/>
        <v>1285200</v>
      </c>
      <c r="R277" s="36">
        <v>1</v>
      </c>
      <c r="S277" s="36">
        <v>1</v>
      </c>
      <c r="T277" s="35">
        <f t="shared" si="59"/>
        <v>1285000</v>
      </c>
      <c r="U277" s="41">
        <f>T277</f>
        <v>1285000</v>
      </c>
    </row>
    <row r="278" spans="1:21" ht="61.5" customHeight="1" x14ac:dyDescent="0.3">
      <c r="A278" s="34" t="s">
        <v>572</v>
      </c>
      <c r="B278" s="33" t="s">
        <v>653</v>
      </c>
      <c r="C278" s="33" t="s">
        <v>1341</v>
      </c>
      <c r="D278" s="33" t="s">
        <v>1770</v>
      </c>
      <c r="E278" s="34">
        <v>1994</v>
      </c>
      <c r="F278" s="34" t="s">
        <v>579</v>
      </c>
      <c r="G278" s="33" t="s">
        <v>654</v>
      </c>
      <c r="H278" s="33" t="s">
        <v>637</v>
      </c>
      <c r="I278" s="33" t="s">
        <v>597</v>
      </c>
      <c r="J278" s="34">
        <v>15</v>
      </c>
      <c r="K278" s="33" t="s">
        <v>577</v>
      </c>
      <c r="L278" s="75">
        <v>1767000</v>
      </c>
      <c r="M278" s="35">
        <v>22000</v>
      </c>
      <c r="N278" s="126">
        <v>0.85</v>
      </c>
      <c r="O278" s="37">
        <v>0.35</v>
      </c>
      <c r="P278" s="34">
        <v>15</v>
      </c>
      <c r="Q278" s="35">
        <f t="shared" si="57"/>
        <v>98100</v>
      </c>
      <c r="R278" s="36">
        <v>1</v>
      </c>
      <c r="S278" s="36">
        <v>1</v>
      </c>
      <c r="T278" s="35">
        <f t="shared" si="59"/>
        <v>98000</v>
      </c>
      <c r="U278" s="41">
        <f>T278</f>
        <v>98000</v>
      </c>
    </row>
    <row r="279" spans="1:21" ht="61.5" customHeight="1" x14ac:dyDescent="0.3">
      <c r="A279" s="34" t="s">
        <v>578</v>
      </c>
      <c r="B279" s="33" t="s">
        <v>513</v>
      </c>
      <c r="C279" s="33" t="s">
        <v>1342</v>
      </c>
      <c r="D279" s="33" t="s">
        <v>1771</v>
      </c>
      <c r="E279" s="34">
        <v>1998</v>
      </c>
      <c r="F279" s="34" t="s">
        <v>584</v>
      </c>
      <c r="G279" s="33" t="s">
        <v>655</v>
      </c>
      <c r="H279" s="33" t="s">
        <v>575</v>
      </c>
      <c r="I279" s="33" t="s">
        <v>585</v>
      </c>
      <c r="J279" s="34">
        <v>6</v>
      </c>
      <c r="K279" s="33" t="s">
        <v>492</v>
      </c>
      <c r="L279" s="75">
        <v>1442000</v>
      </c>
      <c r="M279" s="35">
        <v>44000</v>
      </c>
      <c r="N279" s="126">
        <v>0.85</v>
      </c>
      <c r="O279" s="37">
        <v>0.35</v>
      </c>
      <c r="P279" s="34">
        <v>6</v>
      </c>
      <c r="Q279" s="35">
        <f t="shared" si="57"/>
        <v>78500</v>
      </c>
      <c r="R279" s="36">
        <v>1</v>
      </c>
      <c r="S279" s="36">
        <v>1</v>
      </c>
      <c r="T279" s="35">
        <f t="shared" si="59"/>
        <v>78000</v>
      </c>
      <c r="U279" s="41">
        <f t="shared" ref="U279" si="60">T279</f>
        <v>78000</v>
      </c>
    </row>
    <row r="280" spans="1:21" ht="61.5" customHeight="1" x14ac:dyDescent="0.3">
      <c r="A280" s="34" t="s">
        <v>572</v>
      </c>
      <c r="B280" s="33" t="s">
        <v>659</v>
      </c>
      <c r="C280" s="33" t="s">
        <v>1343</v>
      </c>
      <c r="D280" s="33" t="s">
        <v>1772</v>
      </c>
      <c r="E280" s="34">
        <v>1998</v>
      </c>
      <c r="F280" s="34" t="s">
        <v>579</v>
      </c>
      <c r="G280" s="33" t="s">
        <v>500</v>
      </c>
      <c r="H280" s="33" t="s">
        <v>599</v>
      </c>
      <c r="I280" s="33" t="s">
        <v>623</v>
      </c>
      <c r="J280" s="34">
        <v>4</v>
      </c>
      <c r="K280" s="33" t="s">
        <v>577</v>
      </c>
      <c r="L280" s="75">
        <v>1348000</v>
      </c>
      <c r="M280" s="35">
        <v>45000</v>
      </c>
      <c r="N280" s="126">
        <v>0.85</v>
      </c>
      <c r="O280" s="37">
        <v>0.35</v>
      </c>
      <c r="P280" s="34">
        <v>4</v>
      </c>
      <c r="Q280" s="35">
        <f t="shared" si="57"/>
        <v>53500</v>
      </c>
      <c r="R280" s="36">
        <v>1</v>
      </c>
      <c r="S280" s="36">
        <v>1</v>
      </c>
      <c r="T280" s="35">
        <f t="shared" si="59"/>
        <v>53000</v>
      </c>
      <c r="U280" s="41">
        <f>T280</f>
        <v>53000</v>
      </c>
    </row>
    <row r="281" spans="1:21" ht="61.5" customHeight="1" x14ac:dyDescent="0.3">
      <c r="A281" s="220" t="s">
        <v>578</v>
      </c>
      <c r="B281" s="240" t="s">
        <v>660</v>
      </c>
      <c r="C281" s="240" t="s">
        <v>1344</v>
      </c>
      <c r="D281" s="240" t="s">
        <v>1773</v>
      </c>
      <c r="E281" s="34">
        <v>2000</v>
      </c>
      <c r="F281" s="34" t="s">
        <v>35</v>
      </c>
      <c r="G281" s="34" t="s">
        <v>657</v>
      </c>
      <c r="H281" s="33" t="s">
        <v>581</v>
      </c>
      <c r="I281" s="33" t="s">
        <v>585</v>
      </c>
      <c r="J281" s="34">
        <v>45</v>
      </c>
      <c r="K281" s="33" t="s">
        <v>656</v>
      </c>
      <c r="L281" s="75">
        <v>1320000</v>
      </c>
      <c r="M281" s="35">
        <v>54000</v>
      </c>
      <c r="N281" s="126">
        <v>0.85</v>
      </c>
      <c r="O281" s="37">
        <v>0.35</v>
      </c>
      <c r="P281" s="34">
        <v>45</v>
      </c>
      <c r="Q281" s="35">
        <f t="shared" si="57"/>
        <v>722900</v>
      </c>
      <c r="R281" s="36">
        <v>1</v>
      </c>
      <c r="S281" s="36">
        <v>1</v>
      </c>
      <c r="T281" s="35">
        <f t="shared" si="59"/>
        <v>722000</v>
      </c>
      <c r="U281" s="251">
        <f>SUM(T281:T282)</f>
        <v>1236000</v>
      </c>
    </row>
    <row r="282" spans="1:21" ht="61.5" customHeight="1" x14ac:dyDescent="0.3">
      <c r="A282" s="220"/>
      <c r="B282" s="240"/>
      <c r="C282" s="240"/>
      <c r="D282" s="240"/>
      <c r="E282" s="34">
        <v>2000</v>
      </c>
      <c r="F282" s="34" t="s">
        <v>35</v>
      </c>
      <c r="G282" s="34" t="s">
        <v>626</v>
      </c>
      <c r="H282" s="33" t="s">
        <v>599</v>
      </c>
      <c r="I282" s="33" t="s">
        <v>585</v>
      </c>
      <c r="J282" s="34">
        <v>32</v>
      </c>
      <c r="K282" s="33" t="s">
        <v>577</v>
      </c>
      <c r="L282" s="75">
        <v>1320000</v>
      </c>
      <c r="M282" s="35">
        <v>54000</v>
      </c>
      <c r="N282" s="126">
        <v>0.85</v>
      </c>
      <c r="O282" s="37">
        <v>0.35</v>
      </c>
      <c r="P282" s="34">
        <v>32</v>
      </c>
      <c r="Q282" s="35">
        <f t="shared" si="57"/>
        <v>514000</v>
      </c>
      <c r="R282" s="36">
        <v>1</v>
      </c>
      <c r="S282" s="36">
        <v>1</v>
      </c>
      <c r="T282" s="35">
        <f t="shared" si="59"/>
        <v>514000</v>
      </c>
      <c r="U282" s="251"/>
    </row>
    <row r="283" spans="1:21" ht="61.5" customHeight="1" x14ac:dyDescent="0.3">
      <c r="A283" s="34" t="s">
        <v>578</v>
      </c>
      <c r="B283" s="33" t="s">
        <v>661</v>
      </c>
      <c r="C283" s="33" t="s">
        <v>1345</v>
      </c>
      <c r="D283" s="33" t="s">
        <v>662</v>
      </c>
      <c r="E283" s="34">
        <v>1998</v>
      </c>
      <c r="F283" s="34" t="s">
        <v>35</v>
      </c>
      <c r="G283" s="33" t="s">
        <v>663</v>
      </c>
      <c r="H283" s="33" t="s">
        <v>599</v>
      </c>
      <c r="I283" s="33" t="s">
        <v>582</v>
      </c>
      <c r="J283" s="34">
        <v>4</v>
      </c>
      <c r="K283" s="33" t="s">
        <v>583</v>
      </c>
      <c r="L283" s="75">
        <v>1450000</v>
      </c>
      <c r="M283" s="35">
        <v>45000</v>
      </c>
      <c r="N283" s="126">
        <v>0.85</v>
      </c>
      <c r="O283" s="37">
        <v>0.35</v>
      </c>
      <c r="P283" s="34">
        <v>4</v>
      </c>
      <c r="Q283" s="35">
        <f t="shared" si="57"/>
        <v>53500</v>
      </c>
      <c r="R283" s="36">
        <v>0.5</v>
      </c>
      <c r="S283" s="36">
        <v>1</v>
      </c>
      <c r="T283" s="35">
        <f t="shared" si="59"/>
        <v>26000</v>
      </c>
      <c r="U283" s="41">
        <f>T283</f>
        <v>26000</v>
      </c>
    </row>
    <row r="284" spans="1:21" ht="61.5" customHeight="1" x14ac:dyDescent="0.3">
      <c r="A284" s="34" t="s">
        <v>578</v>
      </c>
      <c r="B284" s="33" t="s">
        <v>664</v>
      </c>
      <c r="C284" s="33" t="s">
        <v>1346</v>
      </c>
      <c r="D284" s="33" t="s">
        <v>1774</v>
      </c>
      <c r="E284" s="34">
        <v>2013</v>
      </c>
      <c r="F284" s="34" t="s">
        <v>35</v>
      </c>
      <c r="G284" s="34" t="s">
        <v>580</v>
      </c>
      <c r="H284" s="33" t="s">
        <v>581</v>
      </c>
      <c r="I284" s="33" t="s">
        <v>582</v>
      </c>
      <c r="J284" s="34">
        <v>34.200000000000003</v>
      </c>
      <c r="K284" s="33" t="s">
        <v>656</v>
      </c>
      <c r="L284" s="75">
        <v>1300000</v>
      </c>
      <c r="M284" s="35">
        <v>329000</v>
      </c>
      <c r="N284" s="126">
        <v>0.85</v>
      </c>
      <c r="O284" s="37">
        <v>0.35</v>
      </c>
      <c r="P284" s="34">
        <v>34.200000000000003</v>
      </c>
      <c r="Q284" s="35">
        <f t="shared" si="57"/>
        <v>3347400</v>
      </c>
      <c r="R284" s="36">
        <v>1</v>
      </c>
      <c r="S284" s="36">
        <v>1</v>
      </c>
      <c r="T284" s="35">
        <f t="shared" si="59"/>
        <v>3347000</v>
      </c>
      <c r="U284" s="41">
        <f>T284</f>
        <v>3347000</v>
      </c>
    </row>
    <row r="285" spans="1:21" ht="61.5" customHeight="1" x14ac:dyDescent="0.3">
      <c r="A285" s="34" t="s">
        <v>578</v>
      </c>
      <c r="B285" s="33" t="s">
        <v>665</v>
      </c>
      <c r="C285" s="33" t="s">
        <v>1347</v>
      </c>
      <c r="D285" s="33" t="s">
        <v>1775</v>
      </c>
      <c r="E285" s="34">
        <v>1998</v>
      </c>
      <c r="F285" s="34" t="s">
        <v>35</v>
      </c>
      <c r="G285" s="34" t="s">
        <v>621</v>
      </c>
      <c r="H285" s="33" t="s">
        <v>637</v>
      </c>
      <c r="I285" s="33" t="s">
        <v>582</v>
      </c>
      <c r="J285" s="34">
        <v>8</v>
      </c>
      <c r="K285" s="33" t="s">
        <v>577</v>
      </c>
      <c r="L285" s="75">
        <v>1468000</v>
      </c>
      <c r="M285" s="35">
        <v>52000</v>
      </c>
      <c r="N285" s="126">
        <v>0.85</v>
      </c>
      <c r="O285" s="37">
        <v>0.35</v>
      </c>
      <c r="P285" s="34">
        <v>8</v>
      </c>
      <c r="Q285" s="35">
        <f t="shared" si="57"/>
        <v>123700</v>
      </c>
      <c r="R285" s="36">
        <v>1</v>
      </c>
      <c r="S285" s="36">
        <v>1</v>
      </c>
      <c r="T285" s="35">
        <f t="shared" si="59"/>
        <v>123000</v>
      </c>
      <c r="U285" s="41">
        <f>T285</f>
        <v>123000</v>
      </c>
    </row>
    <row r="286" spans="1:21" ht="61.5" customHeight="1" x14ac:dyDescent="0.3">
      <c r="A286" s="34" t="s">
        <v>572</v>
      </c>
      <c r="B286" s="33" t="s">
        <v>666</v>
      </c>
      <c r="C286" s="33" t="s">
        <v>1348</v>
      </c>
      <c r="D286" s="33" t="s">
        <v>515</v>
      </c>
      <c r="E286" s="34">
        <v>1998</v>
      </c>
      <c r="F286" s="34" t="s">
        <v>35</v>
      </c>
      <c r="G286" s="34" t="s">
        <v>626</v>
      </c>
      <c r="H286" s="33" t="s">
        <v>581</v>
      </c>
      <c r="I286" s="33" t="s">
        <v>585</v>
      </c>
      <c r="J286" s="34">
        <v>3</v>
      </c>
      <c r="K286" s="33" t="s">
        <v>583</v>
      </c>
      <c r="L286" s="75">
        <v>1263000</v>
      </c>
      <c r="M286" s="35">
        <v>37000</v>
      </c>
      <c r="N286" s="126">
        <v>0.85</v>
      </c>
      <c r="O286" s="37">
        <v>0.35</v>
      </c>
      <c r="P286" s="34">
        <v>3</v>
      </c>
      <c r="Q286" s="35">
        <f t="shared" ref="Q286:Q296" si="61">FLOOR(M286*N286*O286*P286,100)</f>
        <v>33000</v>
      </c>
      <c r="R286" s="36">
        <v>1</v>
      </c>
      <c r="S286" s="36">
        <v>1</v>
      </c>
      <c r="T286" s="35">
        <f t="shared" ref="T286:T300" si="62">ROUNDDOWN(Q286*R286*S286,-3)</f>
        <v>33000</v>
      </c>
      <c r="U286" s="41">
        <f>T286</f>
        <v>33000</v>
      </c>
    </row>
    <row r="287" spans="1:21" ht="61.5" customHeight="1" x14ac:dyDescent="0.3">
      <c r="A287" s="220" t="s">
        <v>572</v>
      </c>
      <c r="B287" s="240" t="s">
        <v>668</v>
      </c>
      <c r="C287" s="240" t="s">
        <v>1349</v>
      </c>
      <c r="D287" s="240" t="s">
        <v>1776</v>
      </c>
      <c r="E287" s="34">
        <v>2004</v>
      </c>
      <c r="F287" s="34" t="s">
        <v>579</v>
      </c>
      <c r="G287" s="34" t="s">
        <v>621</v>
      </c>
      <c r="H287" s="33" t="s">
        <v>637</v>
      </c>
      <c r="I287" s="33" t="s">
        <v>597</v>
      </c>
      <c r="J287" s="34">
        <v>10</v>
      </c>
      <c r="K287" s="33" t="s">
        <v>577</v>
      </c>
      <c r="L287" s="75">
        <v>1331000</v>
      </c>
      <c r="M287" s="35">
        <v>22000</v>
      </c>
      <c r="N287" s="126">
        <v>0.85</v>
      </c>
      <c r="O287" s="37">
        <v>0.35</v>
      </c>
      <c r="P287" s="34">
        <v>10</v>
      </c>
      <c r="Q287" s="35">
        <f t="shared" si="61"/>
        <v>65400</v>
      </c>
      <c r="R287" s="36">
        <v>1</v>
      </c>
      <c r="S287" s="36">
        <v>1</v>
      </c>
      <c r="T287" s="35">
        <f t="shared" si="62"/>
        <v>65000</v>
      </c>
      <c r="U287" s="251">
        <f>SUM(T287:T288)</f>
        <v>277000</v>
      </c>
    </row>
    <row r="288" spans="1:21" ht="61.5" customHeight="1" x14ac:dyDescent="0.3">
      <c r="A288" s="220"/>
      <c r="B288" s="240"/>
      <c r="C288" s="240"/>
      <c r="D288" s="240"/>
      <c r="E288" s="34">
        <v>2004</v>
      </c>
      <c r="F288" s="34" t="s">
        <v>579</v>
      </c>
      <c r="G288" s="34" t="s">
        <v>621</v>
      </c>
      <c r="H288" s="33" t="s">
        <v>637</v>
      </c>
      <c r="I288" s="33" t="s">
        <v>31</v>
      </c>
      <c r="J288" s="34">
        <v>5</v>
      </c>
      <c r="K288" s="33" t="s">
        <v>577</v>
      </c>
      <c r="L288" s="75">
        <v>1331000</v>
      </c>
      <c r="M288" s="35">
        <v>143000</v>
      </c>
      <c r="N288" s="126">
        <v>0.85</v>
      </c>
      <c r="O288" s="37">
        <v>0.35</v>
      </c>
      <c r="P288" s="34">
        <v>5</v>
      </c>
      <c r="Q288" s="35">
        <f t="shared" si="61"/>
        <v>212700</v>
      </c>
      <c r="R288" s="36">
        <v>1</v>
      </c>
      <c r="S288" s="36">
        <v>1</v>
      </c>
      <c r="T288" s="35">
        <f t="shared" si="62"/>
        <v>212000</v>
      </c>
      <c r="U288" s="251"/>
    </row>
    <row r="289" spans="1:21" ht="61.5" customHeight="1" x14ac:dyDescent="0.3">
      <c r="A289" s="220" t="s">
        <v>578</v>
      </c>
      <c r="B289" s="240" t="s">
        <v>669</v>
      </c>
      <c r="C289" s="240" t="s">
        <v>1350</v>
      </c>
      <c r="D289" s="240" t="s">
        <v>1777</v>
      </c>
      <c r="E289" s="34">
        <v>2002</v>
      </c>
      <c r="F289" s="34" t="s">
        <v>579</v>
      </c>
      <c r="G289" s="34" t="s">
        <v>670</v>
      </c>
      <c r="H289" s="33" t="s">
        <v>606</v>
      </c>
      <c r="I289" s="33" t="s">
        <v>609</v>
      </c>
      <c r="J289" s="34">
        <v>4.5</v>
      </c>
      <c r="K289" s="33" t="s">
        <v>492</v>
      </c>
      <c r="L289" s="75">
        <v>1360000</v>
      </c>
      <c r="M289" s="35">
        <v>103000</v>
      </c>
      <c r="N289" s="126">
        <v>0.85</v>
      </c>
      <c r="O289" s="37">
        <v>0.35</v>
      </c>
      <c r="P289" s="34">
        <v>4.5</v>
      </c>
      <c r="Q289" s="35">
        <f t="shared" si="61"/>
        <v>137800</v>
      </c>
      <c r="R289" s="36">
        <v>1</v>
      </c>
      <c r="S289" s="36">
        <v>1</v>
      </c>
      <c r="T289" s="35">
        <f t="shared" si="62"/>
        <v>137000</v>
      </c>
      <c r="U289" s="251">
        <f>SUM(T289:T291)</f>
        <v>491000</v>
      </c>
    </row>
    <row r="290" spans="1:21" ht="61.5" customHeight="1" x14ac:dyDescent="0.3">
      <c r="A290" s="220"/>
      <c r="B290" s="240"/>
      <c r="C290" s="240"/>
      <c r="D290" s="240"/>
      <c r="E290" s="34">
        <v>2002</v>
      </c>
      <c r="F290" s="34" t="s">
        <v>35</v>
      </c>
      <c r="G290" s="34" t="s">
        <v>621</v>
      </c>
      <c r="H290" s="33" t="s">
        <v>671</v>
      </c>
      <c r="I290" s="33" t="s">
        <v>582</v>
      </c>
      <c r="J290" s="34">
        <v>6.25</v>
      </c>
      <c r="K290" s="33" t="s">
        <v>577</v>
      </c>
      <c r="L290" s="75">
        <v>1360000</v>
      </c>
      <c r="M290" s="35">
        <v>106000</v>
      </c>
      <c r="N290" s="126">
        <v>0.85</v>
      </c>
      <c r="O290" s="37">
        <v>0.35</v>
      </c>
      <c r="P290" s="34">
        <v>6.25</v>
      </c>
      <c r="Q290" s="35">
        <f t="shared" si="61"/>
        <v>197000</v>
      </c>
      <c r="R290" s="36">
        <v>1</v>
      </c>
      <c r="S290" s="36">
        <v>1</v>
      </c>
      <c r="T290" s="35">
        <f t="shared" si="62"/>
        <v>197000</v>
      </c>
      <c r="U290" s="251"/>
    </row>
    <row r="291" spans="1:21" ht="61.5" customHeight="1" x14ac:dyDescent="0.3">
      <c r="A291" s="220"/>
      <c r="B291" s="240"/>
      <c r="C291" s="240"/>
      <c r="D291" s="240"/>
      <c r="E291" s="34">
        <v>2002</v>
      </c>
      <c r="F291" s="34" t="s">
        <v>579</v>
      </c>
      <c r="G291" s="34" t="s">
        <v>621</v>
      </c>
      <c r="H291" s="33" t="s">
        <v>599</v>
      </c>
      <c r="I291" s="33" t="s">
        <v>576</v>
      </c>
      <c r="J291" s="34">
        <v>24</v>
      </c>
      <c r="K291" s="33" t="s">
        <v>577</v>
      </c>
      <c r="L291" s="75">
        <v>1360000</v>
      </c>
      <c r="M291" s="35">
        <v>22000</v>
      </c>
      <c r="N291" s="126">
        <v>0.85</v>
      </c>
      <c r="O291" s="37">
        <v>0.35</v>
      </c>
      <c r="P291" s="34">
        <v>24</v>
      </c>
      <c r="Q291" s="35">
        <f t="shared" si="61"/>
        <v>157000</v>
      </c>
      <c r="R291" s="36">
        <v>1</v>
      </c>
      <c r="S291" s="36">
        <v>1</v>
      </c>
      <c r="T291" s="35">
        <f t="shared" si="62"/>
        <v>157000</v>
      </c>
      <c r="U291" s="251"/>
    </row>
    <row r="292" spans="1:21" ht="61.5" customHeight="1" x14ac:dyDescent="0.3">
      <c r="A292" s="34" t="s">
        <v>491</v>
      </c>
      <c r="B292" s="33" t="s">
        <v>672</v>
      </c>
      <c r="C292" s="33" t="s">
        <v>1351</v>
      </c>
      <c r="D292" s="33" t="s">
        <v>673</v>
      </c>
      <c r="E292" s="34">
        <v>2009</v>
      </c>
      <c r="F292" s="34" t="s">
        <v>579</v>
      </c>
      <c r="G292" s="34" t="s">
        <v>674</v>
      </c>
      <c r="H292" s="33" t="s">
        <v>599</v>
      </c>
      <c r="I292" s="33" t="s">
        <v>48</v>
      </c>
      <c r="J292" s="34">
        <v>35.1</v>
      </c>
      <c r="K292" s="33" t="s">
        <v>577</v>
      </c>
      <c r="L292" s="75">
        <v>1188000</v>
      </c>
      <c r="M292" s="35">
        <v>241000</v>
      </c>
      <c r="N292" s="126">
        <v>0.85</v>
      </c>
      <c r="O292" s="37">
        <v>0.35</v>
      </c>
      <c r="P292" s="34">
        <v>35.1</v>
      </c>
      <c r="Q292" s="35">
        <f t="shared" si="61"/>
        <v>2516500</v>
      </c>
      <c r="R292" s="36">
        <v>1</v>
      </c>
      <c r="S292" s="36">
        <v>0.5</v>
      </c>
      <c r="T292" s="35">
        <f t="shared" si="62"/>
        <v>1258000</v>
      </c>
      <c r="U292" s="41">
        <f>T292</f>
        <v>1258000</v>
      </c>
    </row>
    <row r="293" spans="1:21" ht="61.5" customHeight="1" x14ac:dyDescent="0.3">
      <c r="A293" s="34" t="s">
        <v>572</v>
      </c>
      <c r="B293" s="33" t="s">
        <v>672</v>
      </c>
      <c r="C293" s="33" t="s">
        <v>1352</v>
      </c>
      <c r="D293" s="33" t="s">
        <v>1778</v>
      </c>
      <c r="E293" s="34">
        <v>2009</v>
      </c>
      <c r="F293" s="34" t="s">
        <v>35</v>
      </c>
      <c r="G293" s="34" t="s">
        <v>580</v>
      </c>
      <c r="H293" s="33" t="s">
        <v>599</v>
      </c>
      <c r="I293" s="33" t="s">
        <v>623</v>
      </c>
      <c r="J293" s="34">
        <v>35.1</v>
      </c>
      <c r="K293" s="33" t="s">
        <v>577</v>
      </c>
      <c r="L293" s="75">
        <v>1188000</v>
      </c>
      <c r="M293" s="35">
        <v>241000</v>
      </c>
      <c r="N293" s="126">
        <v>0.85</v>
      </c>
      <c r="O293" s="37">
        <v>0.35</v>
      </c>
      <c r="P293" s="34">
        <v>35.1</v>
      </c>
      <c r="Q293" s="35">
        <f t="shared" si="61"/>
        <v>2516500</v>
      </c>
      <c r="R293" s="36">
        <v>1</v>
      </c>
      <c r="S293" s="36">
        <v>0.5</v>
      </c>
      <c r="T293" s="35">
        <f t="shared" si="62"/>
        <v>1258000</v>
      </c>
      <c r="U293" s="41">
        <f>T293</f>
        <v>1258000</v>
      </c>
    </row>
    <row r="294" spans="1:21" ht="61.5" customHeight="1" x14ac:dyDescent="0.3">
      <c r="A294" s="220" t="s">
        <v>572</v>
      </c>
      <c r="B294" s="240" t="s">
        <v>675</v>
      </c>
      <c r="C294" s="240" t="s">
        <v>1353</v>
      </c>
      <c r="D294" s="240" t="s">
        <v>1779</v>
      </c>
      <c r="E294" s="34">
        <v>2006</v>
      </c>
      <c r="F294" s="34" t="s">
        <v>579</v>
      </c>
      <c r="G294" s="34" t="s">
        <v>676</v>
      </c>
      <c r="H294" s="33" t="s">
        <v>638</v>
      </c>
      <c r="I294" s="33" t="s">
        <v>609</v>
      </c>
      <c r="J294" s="34">
        <v>14</v>
      </c>
      <c r="K294" s="33" t="s">
        <v>577</v>
      </c>
      <c r="L294" s="75">
        <v>1310000</v>
      </c>
      <c r="M294" s="35">
        <v>182000</v>
      </c>
      <c r="N294" s="126">
        <v>0.85</v>
      </c>
      <c r="O294" s="37">
        <v>0.35</v>
      </c>
      <c r="P294" s="34">
        <v>14</v>
      </c>
      <c r="Q294" s="35">
        <f t="shared" si="61"/>
        <v>758000</v>
      </c>
      <c r="R294" s="36">
        <v>1</v>
      </c>
      <c r="S294" s="36">
        <v>1</v>
      </c>
      <c r="T294" s="35">
        <f t="shared" si="62"/>
        <v>758000</v>
      </c>
      <c r="U294" s="251">
        <f>SUM(T294:T295)</f>
        <v>1384000</v>
      </c>
    </row>
    <row r="295" spans="1:21" ht="61.5" customHeight="1" x14ac:dyDescent="0.3">
      <c r="A295" s="220"/>
      <c r="B295" s="240"/>
      <c r="C295" s="240"/>
      <c r="D295" s="240"/>
      <c r="E295" s="34">
        <v>2006</v>
      </c>
      <c r="F295" s="34" t="s">
        <v>584</v>
      </c>
      <c r="G295" s="34" t="s">
        <v>631</v>
      </c>
      <c r="H295" s="33" t="s">
        <v>34</v>
      </c>
      <c r="I295" s="33" t="s">
        <v>609</v>
      </c>
      <c r="J295" s="34">
        <v>13.5</v>
      </c>
      <c r="K295" s="33" t="s">
        <v>577</v>
      </c>
      <c r="L295" s="75">
        <v>1310000</v>
      </c>
      <c r="M295" s="35">
        <v>156000</v>
      </c>
      <c r="N295" s="126">
        <v>0.85</v>
      </c>
      <c r="O295" s="37">
        <v>0.35</v>
      </c>
      <c r="P295" s="34">
        <v>13.5</v>
      </c>
      <c r="Q295" s="35">
        <f t="shared" si="61"/>
        <v>626500</v>
      </c>
      <c r="R295" s="36">
        <v>1</v>
      </c>
      <c r="S295" s="36">
        <v>1</v>
      </c>
      <c r="T295" s="35">
        <f t="shared" si="62"/>
        <v>626000</v>
      </c>
      <c r="U295" s="251"/>
    </row>
    <row r="296" spans="1:21" ht="61.5" customHeight="1" x14ac:dyDescent="0.3">
      <c r="A296" s="34" t="s">
        <v>572</v>
      </c>
      <c r="B296" s="33" t="s">
        <v>679</v>
      </c>
      <c r="C296" s="33" t="s">
        <v>1354</v>
      </c>
      <c r="D296" s="33" t="s">
        <v>1780</v>
      </c>
      <c r="E296" s="34">
        <v>2003</v>
      </c>
      <c r="F296" s="34" t="s">
        <v>579</v>
      </c>
      <c r="G296" s="34" t="s">
        <v>621</v>
      </c>
      <c r="H296" s="33" t="s">
        <v>140</v>
      </c>
      <c r="I296" s="33" t="s">
        <v>31</v>
      </c>
      <c r="J296" s="34">
        <v>6</v>
      </c>
      <c r="K296" s="33" t="s">
        <v>577</v>
      </c>
      <c r="L296" s="75">
        <v>1360000</v>
      </c>
      <c r="M296" s="35">
        <v>123000</v>
      </c>
      <c r="N296" s="126">
        <v>0.85</v>
      </c>
      <c r="O296" s="37">
        <v>0.35</v>
      </c>
      <c r="P296" s="34">
        <v>6</v>
      </c>
      <c r="Q296" s="35">
        <f t="shared" si="61"/>
        <v>219500</v>
      </c>
      <c r="R296" s="36">
        <v>1</v>
      </c>
      <c r="S296" s="36">
        <v>1</v>
      </c>
      <c r="T296" s="35">
        <f t="shared" si="62"/>
        <v>219000</v>
      </c>
      <c r="U296" s="41">
        <f>T296</f>
        <v>219000</v>
      </c>
    </row>
    <row r="297" spans="1:21" ht="61.5" customHeight="1" x14ac:dyDescent="0.3">
      <c r="A297" s="220" t="s">
        <v>572</v>
      </c>
      <c r="B297" s="240" t="s">
        <v>517</v>
      </c>
      <c r="C297" s="240" t="s">
        <v>1355</v>
      </c>
      <c r="D297" s="240" t="s">
        <v>682</v>
      </c>
      <c r="E297" s="34">
        <v>2001</v>
      </c>
      <c r="F297" s="34" t="s">
        <v>579</v>
      </c>
      <c r="G297" s="34" t="s">
        <v>621</v>
      </c>
      <c r="H297" s="33" t="s">
        <v>637</v>
      </c>
      <c r="I297" s="33" t="s">
        <v>609</v>
      </c>
      <c r="J297" s="34">
        <v>20</v>
      </c>
      <c r="K297" s="33" t="s">
        <v>583</v>
      </c>
      <c r="L297" s="75">
        <v>2373000</v>
      </c>
      <c r="M297" s="35">
        <v>88000</v>
      </c>
      <c r="N297" s="126">
        <v>0.85</v>
      </c>
      <c r="O297" s="37">
        <v>0.35</v>
      </c>
      <c r="P297" s="34">
        <v>20</v>
      </c>
      <c r="Q297" s="35">
        <f t="shared" ref="Q297:Q324" si="63">FLOOR(M297*N297*O297*P297,100)</f>
        <v>523600</v>
      </c>
      <c r="R297" s="36">
        <v>1</v>
      </c>
      <c r="S297" s="36">
        <v>1</v>
      </c>
      <c r="T297" s="35">
        <f t="shared" si="62"/>
        <v>523000</v>
      </c>
      <c r="U297" s="251">
        <f>SUM(T297:T300)</f>
        <v>1025000</v>
      </c>
    </row>
    <row r="298" spans="1:21" ht="61.5" customHeight="1" x14ac:dyDescent="0.3">
      <c r="A298" s="220"/>
      <c r="B298" s="240"/>
      <c r="C298" s="240"/>
      <c r="D298" s="240"/>
      <c r="E298" s="34">
        <v>2001</v>
      </c>
      <c r="F298" s="34" t="s">
        <v>579</v>
      </c>
      <c r="G298" s="34" t="s">
        <v>40</v>
      </c>
      <c r="H298" s="33" t="s">
        <v>638</v>
      </c>
      <c r="I298" s="33" t="s">
        <v>576</v>
      </c>
      <c r="J298" s="34">
        <v>9</v>
      </c>
      <c r="K298" s="33" t="s">
        <v>577</v>
      </c>
      <c r="L298" s="75">
        <v>2373000</v>
      </c>
      <c r="M298" s="35">
        <v>27000</v>
      </c>
      <c r="N298" s="126">
        <v>0.85</v>
      </c>
      <c r="O298" s="37">
        <v>0.35</v>
      </c>
      <c r="P298" s="34">
        <v>9</v>
      </c>
      <c r="Q298" s="35">
        <f t="shared" si="63"/>
        <v>72200</v>
      </c>
      <c r="R298" s="36">
        <v>1</v>
      </c>
      <c r="S298" s="36">
        <v>1</v>
      </c>
      <c r="T298" s="35">
        <f t="shared" si="62"/>
        <v>72000</v>
      </c>
      <c r="U298" s="251"/>
    </row>
    <row r="299" spans="1:21" ht="61.5" customHeight="1" x14ac:dyDescent="0.3">
      <c r="A299" s="220"/>
      <c r="B299" s="240"/>
      <c r="C299" s="240"/>
      <c r="D299" s="240"/>
      <c r="E299" s="34">
        <v>2001</v>
      </c>
      <c r="F299" s="34" t="s">
        <v>584</v>
      </c>
      <c r="G299" s="34" t="s">
        <v>649</v>
      </c>
      <c r="H299" s="33" t="s">
        <v>606</v>
      </c>
      <c r="I299" s="33" t="s">
        <v>82</v>
      </c>
      <c r="J299" s="34">
        <v>49</v>
      </c>
      <c r="K299" s="33" t="s">
        <v>577</v>
      </c>
      <c r="L299" s="75">
        <v>2373000</v>
      </c>
      <c r="M299" s="35">
        <v>23000</v>
      </c>
      <c r="N299" s="126">
        <v>0.85</v>
      </c>
      <c r="O299" s="37">
        <v>0.35</v>
      </c>
      <c r="P299" s="34">
        <v>49</v>
      </c>
      <c r="Q299" s="35">
        <f t="shared" si="63"/>
        <v>335200</v>
      </c>
      <c r="R299" s="36">
        <v>1</v>
      </c>
      <c r="S299" s="36">
        <v>1</v>
      </c>
      <c r="T299" s="35">
        <f t="shared" si="62"/>
        <v>335000</v>
      </c>
      <c r="U299" s="251"/>
    </row>
    <row r="300" spans="1:21" ht="61.5" customHeight="1" x14ac:dyDescent="0.3">
      <c r="A300" s="220"/>
      <c r="B300" s="240"/>
      <c r="C300" s="240"/>
      <c r="D300" s="240"/>
      <c r="E300" s="33">
        <v>2001</v>
      </c>
      <c r="F300" s="34" t="s">
        <v>35</v>
      </c>
      <c r="G300" s="34" t="s">
        <v>40</v>
      </c>
      <c r="H300" s="33" t="s">
        <v>78</v>
      </c>
      <c r="I300" s="33" t="s">
        <v>82</v>
      </c>
      <c r="J300" s="34">
        <v>14</v>
      </c>
      <c r="K300" s="33" t="s">
        <v>577</v>
      </c>
      <c r="L300" s="75">
        <v>2373000</v>
      </c>
      <c r="M300" s="35">
        <v>23000</v>
      </c>
      <c r="N300" s="126">
        <v>0.85</v>
      </c>
      <c r="O300" s="37">
        <v>0.35</v>
      </c>
      <c r="P300" s="34">
        <v>14</v>
      </c>
      <c r="Q300" s="35">
        <f t="shared" si="63"/>
        <v>95700</v>
      </c>
      <c r="R300" s="36">
        <v>1</v>
      </c>
      <c r="S300" s="36">
        <v>1</v>
      </c>
      <c r="T300" s="35">
        <f t="shared" si="62"/>
        <v>95000</v>
      </c>
      <c r="U300" s="251"/>
    </row>
    <row r="301" spans="1:21" ht="61.5" customHeight="1" x14ac:dyDescent="0.3">
      <c r="A301" s="34" t="s">
        <v>578</v>
      </c>
      <c r="B301" s="33" t="s">
        <v>684</v>
      </c>
      <c r="C301" s="33" t="s">
        <v>1356</v>
      </c>
      <c r="D301" s="33" t="s">
        <v>1781</v>
      </c>
      <c r="E301" s="34">
        <v>2000</v>
      </c>
      <c r="F301" s="34" t="s">
        <v>584</v>
      </c>
      <c r="G301" s="34" t="s">
        <v>649</v>
      </c>
      <c r="H301" s="33" t="s">
        <v>638</v>
      </c>
      <c r="I301" s="33" t="s">
        <v>685</v>
      </c>
      <c r="J301" s="34">
        <v>26</v>
      </c>
      <c r="K301" s="33" t="s">
        <v>583</v>
      </c>
      <c r="L301" s="75">
        <v>1190000</v>
      </c>
      <c r="M301" s="35">
        <v>74000</v>
      </c>
      <c r="N301" s="126">
        <v>0.85</v>
      </c>
      <c r="O301" s="37">
        <v>0.35</v>
      </c>
      <c r="P301" s="34">
        <v>26</v>
      </c>
      <c r="Q301" s="35">
        <f t="shared" si="63"/>
        <v>572300</v>
      </c>
      <c r="R301" s="36">
        <v>1</v>
      </c>
      <c r="S301" s="36">
        <v>1</v>
      </c>
      <c r="T301" s="35">
        <f t="shared" ref="T301:T326" si="64">ROUNDDOWN(Q301*R301*S301,-3)</f>
        <v>572000</v>
      </c>
      <c r="U301" s="41">
        <f t="shared" ref="U301:U302" si="65">T301</f>
        <v>572000</v>
      </c>
    </row>
    <row r="302" spans="1:21" ht="61.5" customHeight="1" x14ac:dyDescent="0.3">
      <c r="A302" s="34" t="s">
        <v>578</v>
      </c>
      <c r="B302" s="33" t="s">
        <v>686</v>
      </c>
      <c r="C302" s="33" t="s">
        <v>1357</v>
      </c>
      <c r="D302" s="33" t="s">
        <v>1782</v>
      </c>
      <c r="E302" s="34">
        <v>2006</v>
      </c>
      <c r="F302" s="34" t="s">
        <v>584</v>
      </c>
      <c r="G302" s="33" t="s">
        <v>667</v>
      </c>
      <c r="H302" s="33" t="s">
        <v>687</v>
      </c>
      <c r="I302" s="33" t="s">
        <v>609</v>
      </c>
      <c r="J302" s="34">
        <v>33.799999999999997</v>
      </c>
      <c r="K302" s="33" t="s">
        <v>583</v>
      </c>
      <c r="L302" s="75">
        <v>1213000</v>
      </c>
      <c r="M302" s="35">
        <v>156000</v>
      </c>
      <c r="N302" s="126">
        <v>0.85</v>
      </c>
      <c r="O302" s="37">
        <v>0.35</v>
      </c>
      <c r="P302" s="34">
        <v>33.799999999999997</v>
      </c>
      <c r="Q302" s="35">
        <f t="shared" si="63"/>
        <v>1568600</v>
      </c>
      <c r="R302" s="36">
        <v>1</v>
      </c>
      <c r="S302" s="36">
        <v>0.5</v>
      </c>
      <c r="T302" s="35">
        <f t="shared" si="64"/>
        <v>784000</v>
      </c>
      <c r="U302" s="41">
        <f t="shared" si="65"/>
        <v>784000</v>
      </c>
    </row>
    <row r="303" spans="1:21" ht="61.5" customHeight="1" x14ac:dyDescent="0.3">
      <c r="A303" s="34" t="s">
        <v>572</v>
      </c>
      <c r="B303" s="33" t="s">
        <v>518</v>
      </c>
      <c r="C303" s="89" t="s">
        <v>1358</v>
      </c>
      <c r="D303" s="89" t="s">
        <v>1783</v>
      </c>
      <c r="E303" s="34">
        <v>2013</v>
      </c>
      <c r="F303" s="34" t="s">
        <v>579</v>
      </c>
      <c r="G303" s="33" t="s">
        <v>689</v>
      </c>
      <c r="H303" s="33" t="s">
        <v>581</v>
      </c>
      <c r="I303" s="33" t="s">
        <v>582</v>
      </c>
      <c r="J303" s="34">
        <v>15.91</v>
      </c>
      <c r="K303" s="33" t="s">
        <v>577</v>
      </c>
      <c r="L303" s="75">
        <v>1450000</v>
      </c>
      <c r="M303" s="35">
        <v>329000</v>
      </c>
      <c r="N303" s="126">
        <v>0.85</v>
      </c>
      <c r="O303" s="37">
        <v>0.35</v>
      </c>
      <c r="P303" s="34">
        <v>15.91</v>
      </c>
      <c r="Q303" s="35">
        <f t="shared" si="63"/>
        <v>1557200</v>
      </c>
      <c r="R303" s="36">
        <v>0.5</v>
      </c>
      <c r="S303" s="36">
        <v>0.5</v>
      </c>
      <c r="T303" s="35">
        <f t="shared" si="64"/>
        <v>389000</v>
      </c>
      <c r="U303" s="41">
        <f t="shared" ref="U303:U308" si="66">T303</f>
        <v>389000</v>
      </c>
    </row>
    <row r="304" spans="1:21" ht="61.5" customHeight="1" x14ac:dyDescent="0.3">
      <c r="A304" s="34" t="s">
        <v>572</v>
      </c>
      <c r="B304" s="33" t="s">
        <v>518</v>
      </c>
      <c r="C304" s="89" t="s">
        <v>1359</v>
      </c>
      <c r="D304" s="89" t="s">
        <v>1784</v>
      </c>
      <c r="E304" s="34">
        <v>2013</v>
      </c>
      <c r="F304" s="34" t="s">
        <v>579</v>
      </c>
      <c r="G304" s="33" t="s">
        <v>667</v>
      </c>
      <c r="H304" s="33" t="s">
        <v>581</v>
      </c>
      <c r="I304" s="33" t="s">
        <v>623</v>
      </c>
      <c r="J304" s="34">
        <v>15.91</v>
      </c>
      <c r="K304" s="33" t="s">
        <v>583</v>
      </c>
      <c r="L304" s="75">
        <v>1450000</v>
      </c>
      <c r="M304" s="35">
        <v>329000</v>
      </c>
      <c r="N304" s="126">
        <v>0.85</v>
      </c>
      <c r="O304" s="37">
        <v>0.35</v>
      </c>
      <c r="P304" s="34">
        <v>15.91</v>
      </c>
      <c r="Q304" s="35">
        <f t="shared" si="63"/>
        <v>1557200</v>
      </c>
      <c r="R304" s="36">
        <v>0.5</v>
      </c>
      <c r="S304" s="36">
        <v>0.5</v>
      </c>
      <c r="T304" s="35">
        <f t="shared" si="64"/>
        <v>389000</v>
      </c>
      <c r="U304" s="41">
        <f t="shared" si="66"/>
        <v>389000</v>
      </c>
    </row>
    <row r="305" spans="1:21" ht="61.5" customHeight="1" x14ac:dyDescent="0.3">
      <c r="A305" s="34" t="s">
        <v>572</v>
      </c>
      <c r="B305" s="33" t="s">
        <v>518</v>
      </c>
      <c r="C305" s="89" t="s">
        <v>1360</v>
      </c>
      <c r="D305" s="89" t="s">
        <v>1785</v>
      </c>
      <c r="E305" s="34">
        <v>2013</v>
      </c>
      <c r="F305" s="34" t="s">
        <v>579</v>
      </c>
      <c r="G305" s="33" t="s">
        <v>690</v>
      </c>
      <c r="H305" s="33" t="s">
        <v>581</v>
      </c>
      <c r="I305" s="33" t="s">
        <v>44</v>
      </c>
      <c r="J305" s="34">
        <v>4.4400000000000004</v>
      </c>
      <c r="K305" s="33" t="s">
        <v>577</v>
      </c>
      <c r="L305" s="75">
        <v>1450000</v>
      </c>
      <c r="M305" s="35">
        <v>329000</v>
      </c>
      <c r="N305" s="126">
        <v>0.85</v>
      </c>
      <c r="O305" s="37">
        <v>0.35</v>
      </c>
      <c r="P305" s="34">
        <v>4.4400000000000004</v>
      </c>
      <c r="Q305" s="35">
        <f t="shared" si="63"/>
        <v>434500</v>
      </c>
      <c r="R305" s="36">
        <v>0.5</v>
      </c>
      <c r="S305" s="36">
        <v>1</v>
      </c>
      <c r="T305" s="35">
        <f t="shared" si="64"/>
        <v>217000</v>
      </c>
      <c r="U305" s="41">
        <f t="shared" si="66"/>
        <v>217000</v>
      </c>
    </row>
    <row r="306" spans="1:21" ht="61.5" customHeight="1" x14ac:dyDescent="0.3">
      <c r="A306" s="34" t="s">
        <v>578</v>
      </c>
      <c r="B306" s="33" t="s">
        <v>518</v>
      </c>
      <c r="C306" s="89" t="s">
        <v>1361</v>
      </c>
      <c r="D306" s="89" t="s">
        <v>1786</v>
      </c>
      <c r="E306" s="34">
        <v>2013</v>
      </c>
      <c r="F306" s="34" t="s">
        <v>681</v>
      </c>
      <c r="G306" s="33" t="s">
        <v>691</v>
      </c>
      <c r="H306" s="33" t="s">
        <v>599</v>
      </c>
      <c r="I306" s="33" t="s">
        <v>44</v>
      </c>
      <c r="J306" s="34">
        <v>14.85</v>
      </c>
      <c r="K306" s="33" t="s">
        <v>583</v>
      </c>
      <c r="L306" s="75">
        <v>1450000</v>
      </c>
      <c r="M306" s="35">
        <v>329000</v>
      </c>
      <c r="N306" s="126">
        <v>0.85</v>
      </c>
      <c r="O306" s="37">
        <v>0.35</v>
      </c>
      <c r="P306" s="34">
        <v>14.85</v>
      </c>
      <c r="Q306" s="35">
        <f t="shared" si="63"/>
        <v>1453400</v>
      </c>
      <c r="R306" s="36">
        <v>0.5</v>
      </c>
      <c r="S306" s="36">
        <v>1</v>
      </c>
      <c r="T306" s="35">
        <f t="shared" si="64"/>
        <v>726000</v>
      </c>
      <c r="U306" s="41">
        <f t="shared" si="66"/>
        <v>726000</v>
      </c>
    </row>
    <row r="307" spans="1:21" ht="61.5" customHeight="1" x14ac:dyDescent="0.3">
      <c r="A307" s="34" t="s">
        <v>578</v>
      </c>
      <c r="B307" s="33" t="s">
        <v>693</v>
      </c>
      <c r="C307" s="89" t="s">
        <v>1362</v>
      </c>
      <c r="D307" s="89" t="s">
        <v>1787</v>
      </c>
      <c r="E307" s="34">
        <v>2013</v>
      </c>
      <c r="F307" s="34" t="s">
        <v>35</v>
      </c>
      <c r="G307" s="33" t="s">
        <v>694</v>
      </c>
      <c r="H307" s="33" t="s">
        <v>599</v>
      </c>
      <c r="I307" s="33" t="s">
        <v>582</v>
      </c>
      <c r="J307" s="34">
        <v>25.14</v>
      </c>
      <c r="K307" s="33" t="s">
        <v>583</v>
      </c>
      <c r="L307" s="75">
        <v>1320000</v>
      </c>
      <c r="M307" s="35">
        <v>329000</v>
      </c>
      <c r="N307" s="126">
        <v>0.85</v>
      </c>
      <c r="O307" s="37">
        <v>0.35</v>
      </c>
      <c r="P307" s="34">
        <v>25.14</v>
      </c>
      <c r="Q307" s="35">
        <f t="shared" si="63"/>
        <v>2460600</v>
      </c>
      <c r="R307" s="36">
        <v>0.5</v>
      </c>
      <c r="S307" s="36">
        <v>1</v>
      </c>
      <c r="T307" s="35">
        <f t="shared" si="64"/>
        <v>1230000</v>
      </c>
      <c r="U307" s="41">
        <f t="shared" si="66"/>
        <v>1230000</v>
      </c>
    </row>
    <row r="308" spans="1:21" ht="61.5" customHeight="1" x14ac:dyDescent="0.3">
      <c r="A308" s="34" t="s">
        <v>572</v>
      </c>
      <c r="B308" s="33" t="s">
        <v>692</v>
      </c>
      <c r="C308" s="89" t="s">
        <v>1363</v>
      </c>
      <c r="D308" s="89" t="s">
        <v>1788</v>
      </c>
      <c r="E308" s="34">
        <v>2013</v>
      </c>
      <c r="F308" s="34" t="s">
        <v>584</v>
      </c>
      <c r="G308" s="33" t="s">
        <v>695</v>
      </c>
      <c r="H308" s="33" t="s">
        <v>599</v>
      </c>
      <c r="I308" s="33" t="s">
        <v>582</v>
      </c>
      <c r="J308" s="34">
        <v>10.25</v>
      </c>
      <c r="K308" s="33" t="s">
        <v>577</v>
      </c>
      <c r="L308" s="75">
        <v>1320000</v>
      </c>
      <c r="M308" s="35">
        <v>329000</v>
      </c>
      <c r="N308" s="126">
        <v>0.85</v>
      </c>
      <c r="O308" s="37">
        <v>0.35</v>
      </c>
      <c r="P308" s="34">
        <v>10.25</v>
      </c>
      <c r="Q308" s="35">
        <f t="shared" si="63"/>
        <v>1003200</v>
      </c>
      <c r="R308" s="36">
        <v>0.5</v>
      </c>
      <c r="S308" s="36">
        <v>1</v>
      </c>
      <c r="T308" s="35">
        <f t="shared" si="64"/>
        <v>501000</v>
      </c>
      <c r="U308" s="41">
        <f t="shared" si="66"/>
        <v>501000</v>
      </c>
    </row>
    <row r="309" spans="1:21" ht="61.5" customHeight="1" x14ac:dyDescent="0.3">
      <c r="A309" s="34" t="s">
        <v>572</v>
      </c>
      <c r="B309" s="33" t="s">
        <v>697</v>
      </c>
      <c r="C309" s="89" t="s">
        <v>1364</v>
      </c>
      <c r="D309" s="89" t="s">
        <v>1789</v>
      </c>
      <c r="E309" s="34">
        <v>2013</v>
      </c>
      <c r="F309" s="34" t="s">
        <v>579</v>
      </c>
      <c r="G309" s="33" t="s">
        <v>698</v>
      </c>
      <c r="H309" s="33" t="s">
        <v>599</v>
      </c>
      <c r="I309" s="33" t="s">
        <v>585</v>
      </c>
      <c r="J309" s="34">
        <v>2.5</v>
      </c>
      <c r="K309" s="33" t="s">
        <v>577</v>
      </c>
      <c r="L309" s="75">
        <v>1170000</v>
      </c>
      <c r="M309" s="35">
        <v>266000</v>
      </c>
      <c r="N309" s="126">
        <v>0.85</v>
      </c>
      <c r="O309" s="37">
        <v>0.35</v>
      </c>
      <c r="P309" s="34">
        <v>2.5</v>
      </c>
      <c r="Q309" s="35">
        <f t="shared" si="63"/>
        <v>197800</v>
      </c>
      <c r="R309" s="36">
        <v>0.5</v>
      </c>
      <c r="S309" s="36">
        <v>1</v>
      </c>
      <c r="T309" s="35">
        <f t="shared" si="64"/>
        <v>98000</v>
      </c>
      <c r="U309" s="41">
        <f>T309</f>
        <v>98000</v>
      </c>
    </row>
    <row r="310" spans="1:21" ht="61.5" customHeight="1" x14ac:dyDescent="0.3">
      <c r="A310" s="220" t="s">
        <v>578</v>
      </c>
      <c r="B310" s="240" t="s">
        <v>699</v>
      </c>
      <c r="C310" s="224" t="s">
        <v>1365</v>
      </c>
      <c r="D310" s="224" t="s">
        <v>1790</v>
      </c>
      <c r="E310" s="34">
        <v>2013</v>
      </c>
      <c r="F310" s="34" t="s">
        <v>35</v>
      </c>
      <c r="G310" s="33" t="s">
        <v>667</v>
      </c>
      <c r="H310" s="33" t="s">
        <v>599</v>
      </c>
      <c r="I310" s="33" t="s">
        <v>582</v>
      </c>
      <c r="J310" s="34">
        <v>13.86</v>
      </c>
      <c r="K310" s="33" t="s">
        <v>583</v>
      </c>
      <c r="L310" s="75">
        <v>1450000</v>
      </c>
      <c r="M310" s="35">
        <v>329000</v>
      </c>
      <c r="N310" s="126">
        <v>0.85</v>
      </c>
      <c r="O310" s="37">
        <v>0.35</v>
      </c>
      <c r="P310" s="34">
        <v>13.86</v>
      </c>
      <c r="Q310" s="35">
        <f t="shared" si="63"/>
        <v>1356500</v>
      </c>
      <c r="R310" s="36">
        <v>1</v>
      </c>
      <c r="S310" s="36">
        <v>1</v>
      </c>
      <c r="T310" s="35">
        <f t="shared" si="64"/>
        <v>1356000</v>
      </c>
      <c r="U310" s="251">
        <f>SUM(T310:T311)</f>
        <v>2631000</v>
      </c>
    </row>
    <row r="311" spans="1:21" ht="61.5" customHeight="1" x14ac:dyDescent="0.3">
      <c r="A311" s="220"/>
      <c r="B311" s="240"/>
      <c r="C311" s="224"/>
      <c r="D311" s="224"/>
      <c r="E311" s="34">
        <v>2013</v>
      </c>
      <c r="F311" s="34" t="s">
        <v>584</v>
      </c>
      <c r="G311" s="33" t="s">
        <v>690</v>
      </c>
      <c r="H311" s="33" t="s">
        <v>599</v>
      </c>
      <c r="I311" s="33" t="s">
        <v>582</v>
      </c>
      <c r="J311" s="34">
        <v>26.07</v>
      </c>
      <c r="K311" s="33" t="s">
        <v>577</v>
      </c>
      <c r="L311" s="75">
        <v>1450000</v>
      </c>
      <c r="M311" s="35">
        <v>329000</v>
      </c>
      <c r="N311" s="126">
        <v>0.85</v>
      </c>
      <c r="O311" s="37">
        <v>0.35</v>
      </c>
      <c r="P311" s="34">
        <v>26.07</v>
      </c>
      <c r="Q311" s="35">
        <f t="shared" si="63"/>
        <v>2551600</v>
      </c>
      <c r="R311" s="36">
        <v>0.5</v>
      </c>
      <c r="S311" s="36">
        <v>1</v>
      </c>
      <c r="T311" s="35">
        <f t="shared" si="64"/>
        <v>1275000</v>
      </c>
      <c r="U311" s="251"/>
    </row>
    <row r="312" spans="1:21" ht="61.5" customHeight="1" x14ac:dyDescent="0.3">
      <c r="A312" s="34" t="s">
        <v>572</v>
      </c>
      <c r="B312" s="33" t="s">
        <v>519</v>
      </c>
      <c r="C312" s="89" t="s">
        <v>1366</v>
      </c>
      <c r="D312" s="89" t="s">
        <v>1791</v>
      </c>
      <c r="E312" s="34">
        <v>2013</v>
      </c>
      <c r="F312" s="34" t="s">
        <v>584</v>
      </c>
      <c r="G312" s="33" t="s">
        <v>690</v>
      </c>
      <c r="H312" s="33" t="s">
        <v>599</v>
      </c>
      <c r="I312" s="33" t="s">
        <v>582</v>
      </c>
      <c r="J312" s="34">
        <v>18</v>
      </c>
      <c r="K312" s="33" t="s">
        <v>577</v>
      </c>
      <c r="L312" s="75">
        <v>1210000</v>
      </c>
      <c r="M312" s="35">
        <v>329000</v>
      </c>
      <c r="N312" s="126">
        <v>0.85</v>
      </c>
      <c r="O312" s="37">
        <v>0.35</v>
      </c>
      <c r="P312" s="34">
        <v>18</v>
      </c>
      <c r="Q312" s="35">
        <f t="shared" si="63"/>
        <v>1761700</v>
      </c>
      <c r="R312" s="36">
        <v>0.5</v>
      </c>
      <c r="S312" s="36">
        <v>1</v>
      </c>
      <c r="T312" s="35">
        <f t="shared" si="64"/>
        <v>880000</v>
      </c>
      <c r="U312" s="41">
        <f t="shared" ref="U312:U318" si="67">T312</f>
        <v>880000</v>
      </c>
    </row>
    <row r="313" spans="1:21" ht="61.5" customHeight="1" x14ac:dyDescent="0.3">
      <c r="A313" s="34" t="s">
        <v>572</v>
      </c>
      <c r="B313" s="33" t="s">
        <v>520</v>
      </c>
      <c r="C313" s="89" t="s">
        <v>1367</v>
      </c>
      <c r="D313" s="89" t="s">
        <v>521</v>
      </c>
      <c r="E313" s="34">
        <v>2013</v>
      </c>
      <c r="F313" s="34" t="s">
        <v>584</v>
      </c>
      <c r="G313" s="33" t="s">
        <v>700</v>
      </c>
      <c r="H313" s="33" t="s">
        <v>599</v>
      </c>
      <c r="I313" s="33" t="s">
        <v>582</v>
      </c>
      <c r="J313" s="34">
        <v>12</v>
      </c>
      <c r="K313" s="33" t="s">
        <v>577</v>
      </c>
      <c r="L313" s="75">
        <v>1210000</v>
      </c>
      <c r="M313" s="35">
        <v>329000</v>
      </c>
      <c r="N313" s="126">
        <v>0.85</v>
      </c>
      <c r="O313" s="37">
        <v>0.35</v>
      </c>
      <c r="P313" s="34">
        <v>12</v>
      </c>
      <c r="Q313" s="35">
        <f t="shared" si="63"/>
        <v>1174500</v>
      </c>
      <c r="R313" s="36">
        <v>0.5</v>
      </c>
      <c r="S313" s="36">
        <v>1</v>
      </c>
      <c r="T313" s="35">
        <f t="shared" si="64"/>
        <v>587000</v>
      </c>
      <c r="U313" s="41">
        <f t="shared" si="67"/>
        <v>587000</v>
      </c>
    </row>
    <row r="314" spans="1:21" ht="61.5" customHeight="1" x14ac:dyDescent="0.3">
      <c r="A314" s="34" t="s">
        <v>572</v>
      </c>
      <c r="B314" s="33" t="s">
        <v>522</v>
      </c>
      <c r="C314" s="89" t="s">
        <v>1368</v>
      </c>
      <c r="D314" s="89" t="s">
        <v>1792</v>
      </c>
      <c r="E314" s="34">
        <v>2014</v>
      </c>
      <c r="F314" s="34" t="s">
        <v>579</v>
      </c>
      <c r="G314" s="33" t="s">
        <v>667</v>
      </c>
      <c r="H314" s="33" t="s">
        <v>581</v>
      </c>
      <c r="I314" s="33" t="s">
        <v>582</v>
      </c>
      <c r="J314" s="34">
        <v>9.8000000000000007</v>
      </c>
      <c r="K314" s="33" t="s">
        <v>577</v>
      </c>
      <c r="L314" s="75">
        <v>1488000</v>
      </c>
      <c r="M314" s="35">
        <v>329000</v>
      </c>
      <c r="N314" s="126">
        <v>0.85</v>
      </c>
      <c r="O314" s="37">
        <v>0.35</v>
      </c>
      <c r="P314" s="34">
        <v>9.8000000000000007</v>
      </c>
      <c r="Q314" s="35">
        <f t="shared" si="63"/>
        <v>959100</v>
      </c>
      <c r="R314" s="36">
        <v>0.5</v>
      </c>
      <c r="S314" s="36">
        <v>1</v>
      </c>
      <c r="T314" s="35">
        <f t="shared" si="64"/>
        <v>479000</v>
      </c>
      <c r="U314" s="41">
        <f t="shared" si="67"/>
        <v>479000</v>
      </c>
    </row>
    <row r="315" spans="1:21" ht="61.5" customHeight="1" x14ac:dyDescent="0.3">
      <c r="A315" s="34" t="s">
        <v>578</v>
      </c>
      <c r="B315" s="33" t="s">
        <v>522</v>
      </c>
      <c r="C315" s="89" t="s">
        <v>1369</v>
      </c>
      <c r="D315" s="89" t="s">
        <v>1792</v>
      </c>
      <c r="E315" s="34">
        <v>2014</v>
      </c>
      <c r="F315" s="34" t="s">
        <v>579</v>
      </c>
      <c r="G315" s="33" t="s">
        <v>694</v>
      </c>
      <c r="H315" s="33" t="s">
        <v>581</v>
      </c>
      <c r="I315" s="33" t="s">
        <v>582</v>
      </c>
      <c r="J315" s="34">
        <v>9.8000000000000007</v>
      </c>
      <c r="K315" s="33" t="s">
        <v>577</v>
      </c>
      <c r="L315" s="75">
        <v>1488000</v>
      </c>
      <c r="M315" s="35">
        <v>329000</v>
      </c>
      <c r="N315" s="126">
        <v>0.85</v>
      </c>
      <c r="O315" s="37">
        <v>0.35</v>
      </c>
      <c r="P315" s="34">
        <v>9.8000000000000007</v>
      </c>
      <c r="Q315" s="35">
        <f t="shared" si="63"/>
        <v>959100</v>
      </c>
      <c r="R315" s="36">
        <v>0.5</v>
      </c>
      <c r="S315" s="36">
        <v>1</v>
      </c>
      <c r="T315" s="35">
        <f t="shared" si="64"/>
        <v>479000</v>
      </c>
      <c r="U315" s="41">
        <f t="shared" si="67"/>
        <v>479000</v>
      </c>
    </row>
    <row r="316" spans="1:21" ht="61.5" customHeight="1" x14ac:dyDescent="0.3">
      <c r="A316" s="34" t="s">
        <v>578</v>
      </c>
      <c r="B316" s="33" t="s">
        <v>522</v>
      </c>
      <c r="C316" s="89" t="s">
        <v>1370</v>
      </c>
      <c r="D316" s="89" t="s">
        <v>1793</v>
      </c>
      <c r="E316" s="34">
        <v>2014</v>
      </c>
      <c r="F316" s="34" t="s">
        <v>579</v>
      </c>
      <c r="G316" s="33" t="s">
        <v>691</v>
      </c>
      <c r="H316" s="33" t="s">
        <v>599</v>
      </c>
      <c r="I316" s="33" t="s">
        <v>609</v>
      </c>
      <c r="J316" s="34">
        <v>2.25</v>
      </c>
      <c r="K316" s="33" t="s">
        <v>577</v>
      </c>
      <c r="L316" s="75">
        <v>1488000</v>
      </c>
      <c r="M316" s="87">
        <v>291000</v>
      </c>
      <c r="N316" s="126">
        <v>0.85</v>
      </c>
      <c r="O316" s="37">
        <v>0.35</v>
      </c>
      <c r="P316" s="34">
        <v>2.25</v>
      </c>
      <c r="Q316" s="35">
        <f t="shared" si="63"/>
        <v>194700</v>
      </c>
      <c r="R316" s="36">
        <v>0.5</v>
      </c>
      <c r="S316" s="36">
        <v>1</v>
      </c>
      <c r="T316" s="35">
        <f t="shared" si="64"/>
        <v>97000</v>
      </c>
      <c r="U316" s="41">
        <f t="shared" si="67"/>
        <v>97000</v>
      </c>
    </row>
    <row r="317" spans="1:21" ht="61.5" customHeight="1" x14ac:dyDescent="0.3">
      <c r="A317" s="34" t="s">
        <v>572</v>
      </c>
      <c r="B317" s="33" t="s">
        <v>523</v>
      </c>
      <c r="C317" s="89" t="s">
        <v>1371</v>
      </c>
      <c r="D317" s="89" t="s">
        <v>1794</v>
      </c>
      <c r="E317" s="34">
        <v>2014</v>
      </c>
      <c r="F317" s="34" t="s">
        <v>579</v>
      </c>
      <c r="G317" s="33" t="s">
        <v>702</v>
      </c>
      <c r="H317" s="33" t="s">
        <v>599</v>
      </c>
      <c r="I317" s="33" t="s">
        <v>585</v>
      </c>
      <c r="J317" s="34">
        <v>1.5</v>
      </c>
      <c r="K317" s="33" t="s">
        <v>577</v>
      </c>
      <c r="L317" s="75">
        <v>1183000</v>
      </c>
      <c r="M317" s="35">
        <v>283000</v>
      </c>
      <c r="N317" s="126">
        <v>0.85</v>
      </c>
      <c r="O317" s="37">
        <v>0.35</v>
      </c>
      <c r="P317" s="34">
        <v>1.5</v>
      </c>
      <c r="Q317" s="35">
        <f t="shared" si="63"/>
        <v>126200</v>
      </c>
      <c r="R317" s="36">
        <v>0.5</v>
      </c>
      <c r="S317" s="36">
        <v>0.5</v>
      </c>
      <c r="T317" s="35">
        <f t="shared" si="64"/>
        <v>31000</v>
      </c>
      <c r="U317" s="41">
        <f t="shared" si="67"/>
        <v>31000</v>
      </c>
    </row>
    <row r="318" spans="1:21" ht="61.5" customHeight="1" x14ac:dyDescent="0.3">
      <c r="A318" s="34" t="s">
        <v>572</v>
      </c>
      <c r="B318" s="33" t="s">
        <v>523</v>
      </c>
      <c r="C318" s="89" t="s">
        <v>1372</v>
      </c>
      <c r="D318" s="89" t="s">
        <v>1795</v>
      </c>
      <c r="E318" s="34">
        <v>2014</v>
      </c>
      <c r="F318" s="34" t="s">
        <v>579</v>
      </c>
      <c r="G318" s="33" t="s">
        <v>703</v>
      </c>
      <c r="H318" s="33" t="s">
        <v>581</v>
      </c>
      <c r="I318" s="33" t="s">
        <v>609</v>
      </c>
      <c r="J318" s="34">
        <v>1.5</v>
      </c>
      <c r="K318" s="33" t="s">
        <v>577</v>
      </c>
      <c r="L318" s="75">
        <v>1183000</v>
      </c>
      <c r="M318" s="35">
        <v>283000</v>
      </c>
      <c r="N318" s="126">
        <v>0.85</v>
      </c>
      <c r="O318" s="37">
        <v>0.35</v>
      </c>
      <c r="P318" s="34">
        <v>1.5</v>
      </c>
      <c r="Q318" s="35">
        <f t="shared" si="63"/>
        <v>126200</v>
      </c>
      <c r="R318" s="36">
        <v>0.5</v>
      </c>
      <c r="S318" s="36">
        <v>0.5</v>
      </c>
      <c r="T318" s="35">
        <f t="shared" si="64"/>
        <v>31000</v>
      </c>
      <c r="U318" s="41">
        <f t="shared" si="67"/>
        <v>31000</v>
      </c>
    </row>
    <row r="319" spans="1:21" ht="61.5" customHeight="1" x14ac:dyDescent="0.3">
      <c r="A319" s="33" t="s">
        <v>494</v>
      </c>
      <c r="B319" s="118" t="s">
        <v>704</v>
      </c>
      <c r="C319" s="118" t="s">
        <v>1197</v>
      </c>
      <c r="D319" s="118" t="s">
        <v>1794</v>
      </c>
      <c r="E319" s="118" t="s">
        <v>525</v>
      </c>
      <c r="F319" s="118" t="s">
        <v>526</v>
      </c>
      <c r="G319" s="118" t="s">
        <v>705</v>
      </c>
      <c r="H319" s="118" t="s">
        <v>424</v>
      </c>
      <c r="I319" s="118" t="s">
        <v>91</v>
      </c>
      <c r="J319" s="34">
        <v>1.5</v>
      </c>
      <c r="K319" s="33" t="s">
        <v>498</v>
      </c>
      <c r="L319" s="75">
        <v>1183000</v>
      </c>
      <c r="M319" s="35">
        <v>299000</v>
      </c>
      <c r="N319" s="126">
        <v>0.85</v>
      </c>
      <c r="O319" s="37">
        <v>0.35</v>
      </c>
      <c r="P319" s="34">
        <v>1.5</v>
      </c>
      <c r="Q319" s="35">
        <f t="shared" si="63"/>
        <v>133400</v>
      </c>
      <c r="R319" s="36">
        <v>0.5</v>
      </c>
      <c r="S319" s="36">
        <v>1</v>
      </c>
      <c r="T319" s="35">
        <f t="shared" si="64"/>
        <v>66000</v>
      </c>
      <c r="U319" s="41">
        <f>SUM(T319)</f>
        <v>66000</v>
      </c>
    </row>
    <row r="320" spans="1:21" ht="61.5" customHeight="1" x14ac:dyDescent="0.3">
      <c r="A320" s="33" t="s">
        <v>494</v>
      </c>
      <c r="B320" s="118" t="s">
        <v>706</v>
      </c>
      <c r="C320" s="118" t="s">
        <v>1373</v>
      </c>
      <c r="D320" s="118" t="s">
        <v>1796</v>
      </c>
      <c r="E320" s="118" t="s">
        <v>525</v>
      </c>
      <c r="F320" s="118" t="s">
        <v>526</v>
      </c>
      <c r="G320" s="118" t="s">
        <v>707</v>
      </c>
      <c r="H320" s="118" t="s">
        <v>424</v>
      </c>
      <c r="I320" s="118" t="s">
        <v>91</v>
      </c>
      <c r="J320" s="34">
        <v>1.5</v>
      </c>
      <c r="K320" s="33" t="s">
        <v>498</v>
      </c>
      <c r="L320" s="75">
        <v>1183000</v>
      </c>
      <c r="M320" s="35">
        <v>299000</v>
      </c>
      <c r="N320" s="126">
        <v>0.85</v>
      </c>
      <c r="O320" s="37">
        <v>0.35</v>
      </c>
      <c r="P320" s="34">
        <v>1.5</v>
      </c>
      <c r="Q320" s="35">
        <f t="shared" si="63"/>
        <v>133400</v>
      </c>
      <c r="R320" s="36">
        <v>0.5</v>
      </c>
      <c r="S320" s="36">
        <v>1</v>
      </c>
      <c r="T320" s="35">
        <f t="shared" si="64"/>
        <v>66000</v>
      </c>
      <c r="U320" s="41">
        <f>SUM(T320)</f>
        <v>66000</v>
      </c>
    </row>
    <row r="321" spans="1:21" ht="61.5" customHeight="1" x14ac:dyDescent="0.3">
      <c r="A321" s="34" t="s">
        <v>572</v>
      </c>
      <c r="B321" s="33" t="s">
        <v>524</v>
      </c>
      <c r="C321" s="89" t="s">
        <v>1374</v>
      </c>
      <c r="D321" s="89" t="s">
        <v>1794</v>
      </c>
      <c r="E321" s="34">
        <v>2014</v>
      </c>
      <c r="F321" s="34" t="s">
        <v>579</v>
      </c>
      <c r="G321" s="33" t="s">
        <v>709</v>
      </c>
      <c r="H321" s="33" t="s">
        <v>599</v>
      </c>
      <c r="I321" s="33" t="s">
        <v>585</v>
      </c>
      <c r="J321" s="34">
        <v>1.5</v>
      </c>
      <c r="K321" s="33" t="s">
        <v>577</v>
      </c>
      <c r="L321" s="75">
        <v>1183000</v>
      </c>
      <c r="M321" s="35">
        <v>283000</v>
      </c>
      <c r="N321" s="126">
        <v>0.85</v>
      </c>
      <c r="O321" s="37">
        <v>0.35</v>
      </c>
      <c r="P321" s="34">
        <v>1.5</v>
      </c>
      <c r="Q321" s="35">
        <f t="shared" si="63"/>
        <v>126200</v>
      </c>
      <c r="R321" s="36">
        <v>0.5</v>
      </c>
      <c r="S321" s="36">
        <v>0.5</v>
      </c>
      <c r="T321" s="35">
        <f t="shared" si="64"/>
        <v>31000</v>
      </c>
      <c r="U321" s="41">
        <f>T321</f>
        <v>31000</v>
      </c>
    </row>
    <row r="322" spans="1:21" ht="61.5" customHeight="1" x14ac:dyDescent="0.3">
      <c r="A322" s="34" t="s">
        <v>572</v>
      </c>
      <c r="B322" s="33" t="s">
        <v>524</v>
      </c>
      <c r="C322" s="89" t="s">
        <v>1375</v>
      </c>
      <c r="D322" s="89" t="s">
        <v>1795</v>
      </c>
      <c r="E322" s="34">
        <v>2014</v>
      </c>
      <c r="F322" s="34" t="s">
        <v>35</v>
      </c>
      <c r="G322" s="33" t="s">
        <v>709</v>
      </c>
      <c r="H322" s="33" t="s">
        <v>599</v>
      </c>
      <c r="I322" s="33" t="s">
        <v>609</v>
      </c>
      <c r="J322" s="34">
        <v>1.5</v>
      </c>
      <c r="K322" s="33" t="s">
        <v>583</v>
      </c>
      <c r="L322" s="75">
        <v>1183000</v>
      </c>
      <c r="M322" s="35">
        <v>283000</v>
      </c>
      <c r="N322" s="126">
        <v>0.85</v>
      </c>
      <c r="O322" s="37">
        <v>0.35</v>
      </c>
      <c r="P322" s="34">
        <v>1.5</v>
      </c>
      <c r="Q322" s="35">
        <f t="shared" si="63"/>
        <v>126200</v>
      </c>
      <c r="R322" s="36">
        <v>0.5</v>
      </c>
      <c r="S322" s="36">
        <v>0.5</v>
      </c>
      <c r="T322" s="35">
        <f t="shared" si="64"/>
        <v>31000</v>
      </c>
      <c r="U322" s="41">
        <f>T322</f>
        <v>31000</v>
      </c>
    </row>
    <row r="323" spans="1:21" ht="61.5" customHeight="1" x14ac:dyDescent="0.3">
      <c r="A323" s="220" t="s">
        <v>578</v>
      </c>
      <c r="B323" s="240" t="s">
        <v>706</v>
      </c>
      <c r="C323" s="240" t="s">
        <v>1376</v>
      </c>
      <c r="D323" s="240" t="s">
        <v>1797</v>
      </c>
      <c r="E323" s="53">
        <v>2014</v>
      </c>
      <c r="F323" s="53" t="s">
        <v>24</v>
      </c>
      <c r="G323" s="53" t="s">
        <v>710</v>
      </c>
      <c r="H323" s="53" t="s">
        <v>711</v>
      </c>
      <c r="I323" s="53" t="s">
        <v>242</v>
      </c>
      <c r="J323" s="53">
        <v>1.5</v>
      </c>
      <c r="K323" s="53" t="s">
        <v>241</v>
      </c>
      <c r="L323" s="75">
        <v>1183000</v>
      </c>
      <c r="M323" s="35">
        <v>283000</v>
      </c>
      <c r="N323" s="127">
        <v>0.85</v>
      </c>
      <c r="O323" s="82">
        <v>0.35</v>
      </c>
      <c r="P323" s="53">
        <v>1.5</v>
      </c>
      <c r="Q323" s="35">
        <f t="shared" si="63"/>
        <v>126200</v>
      </c>
      <c r="R323" s="83">
        <v>0.5</v>
      </c>
      <c r="S323" s="121">
        <v>1</v>
      </c>
      <c r="T323" s="35">
        <f t="shared" si="64"/>
        <v>63000</v>
      </c>
      <c r="U323" s="265">
        <f>SUM(T323:T324)</f>
        <v>526000</v>
      </c>
    </row>
    <row r="324" spans="1:21" ht="61.5" customHeight="1" x14ac:dyDescent="0.3">
      <c r="A324" s="220"/>
      <c r="B324" s="240"/>
      <c r="C324" s="240"/>
      <c r="D324" s="240"/>
      <c r="E324" s="53">
        <v>2014</v>
      </c>
      <c r="F324" s="53" t="s">
        <v>24</v>
      </c>
      <c r="G324" s="53" t="s">
        <v>712</v>
      </c>
      <c r="H324" s="53" t="s">
        <v>37</v>
      </c>
      <c r="I324" s="53" t="s">
        <v>242</v>
      </c>
      <c r="J324" s="53">
        <v>11</v>
      </c>
      <c r="K324" s="53" t="s">
        <v>241</v>
      </c>
      <c r="L324" s="75">
        <v>1183000</v>
      </c>
      <c r="M324" s="35">
        <v>283000</v>
      </c>
      <c r="N324" s="127">
        <v>0.85</v>
      </c>
      <c r="O324" s="82">
        <v>0.35</v>
      </c>
      <c r="P324" s="53">
        <v>11</v>
      </c>
      <c r="Q324" s="35">
        <f t="shared" si="63"/>
        <v>926100</v>
      </c>
      <c r="R324" s="83">
        <v>0.5</v>
      </c>
      <c r="S324" s="121">
        <v>1</v>
      </c>
      <c r="T324" s="35">
        <f t="shared" si="64"/>
        <v>463000</v>
      </c>
      <c r="U324" s="265"/>
    </row>
    <row r="325" spans="1:21" ht="61.5" customHeight="1" x14ac:dyDescent="0.3">
      <c r="A325" s="34" t="s">
        <v>572</v>
      </c>
      <c r="B325" s="33" t="s">
        <v>527</v>
      </c>
      <c r="C325" s="89" t="s">
        <v>1377</v>
      </c>
      <c r="D325" s="89" t="s">
        <v>1798</v>
      </c>
      <c r="E325" s="34">
        <v>2015</v>
      </c>
      <c r="F325" s="34" t="s">
        <v>579</v>
      </c>
      <c r="G325" s="33" t="s">
        <v>716</v>
      </c>
      <c r="H325" s="33" t="s">
        <v>581</v>
      </c>
      <c r="I325" s="33" t="s">
        <v>585</v>
      </c>
      <c r="J325" s="34">
        <v>1.5</v>
      </c>
      <c r="K325" s="33" t="s">
        <v>577</v>
      </c>
      <c r="L325" s="75">
        <v>1183000</v>
      </c>
      <c r="M325" s="35">
        <v>299000</v>
      </c>
      <c r="N325" s="126">
        <v>0.85</v>
      </c>
      <c r="O325" s="37">
        <v>0.35</v>
      </c>
      <c r="P325" s="34">
        <v>1.5</v>
      </c>
      <c r="Q325" s="35">
        <f t="shared" ref="Q325:Q349" si="68">FLOOR(M325*N325*O325*P325,100)</f>
        <v>133400</v>
      </c>
      <c r="R325" s="36">
        <v>0.5</v>
      </c>
      <c r="S325" s="36">
        <v>1</v>
      </c>
      <c r="T325" s="35">
        <f t="shared" si="64"/>
        <v>66000</v>
      </c>
      <c r="U325" s="41">
        <f t="shared" ref="U325:U330" si="69">T325</f>
        <v>66000</v>
      </c>
    </row>
    <row r="326" spans="1:21" ht="61.5" customHeight="1" x14ac:dyDescent="0.3">
      <c r="A326" s="34" t="s">
        <v>572</v>
      </c>
      <c r="B326" s="33" t="s">
        <v>715</v>
      </c>
      <c r="C326" s="89" t="s">
        <v>1378</v>
      </c>
      <c r="D326" s="89" t="s">
        <v>1799</v>
      </c>
      <c r="E326" s="34">
        <v>2015</v>
      </c>
      <c r="F326" s="34" t="s">
        <v>681</v>
      </c>
      <c r="G326" s="33" t="s">
        <v>705</v>
      </c>
      <c r="H326" s="33" t="s">
        <v>599</v>
      </c>
      <c r="I326" s="33" t="s">
        <v>585</v>
      </c>
      <c r="J326" s="34">
        <v>1.5</v>
      </c>
      <c r="K326" s="33" t="s">
        <v>577</v>
      </c>
      <c r="L326" s="75">
        <v>1183000</v>
      </c>
      <c r="M326" s="35">
        <v>299000</v>
      </c>
      <c r="N326" s="126">
        <v>0.85</v>
      </c>
      <c r="O326" s="37">
        <v>0.35</v>
      </c>
      <c r="P326" s="34">
        <v>1.5</v>
      </c>
      <c r="Q326" s="35">
        <f t="shared" si="68"/>
        <v>133400</v>
      </c>
      <c r="R326" s="36">
        <v>0.5</v>
      </c>
      <c r="S326" s="36">
        <v>1</v>
      </c>
      <c r="T326" s="35">
        <f t="shared" si="64"/>
        <v>66000</v>
      </c>
      <c r="U326" s="41">
        <f t="shared" si="69"/>
        <v>66000</v>
      </c>
    </row>
    <row r="327" spans="1:21" ht="61.5" customHeight="1" x14ac:dyDescent="0.3">
      <c r="A327" s="34" t="s">
        <v>572</v>
      </c>
      <c r="B327" s="33" t="s">
        <v>527</v>
      </c>
      <c r="C327" s="89" t="s">
        <v>1379</v>
      </c>
      <c r="D327" s="89" t="s">
        <v>1798</v>
      </c>
      <c r="E327" s="34">
        <v>2015</v>
      </c>
      <c r="F327" s="34" t="s">
        <v>584</v>
      </c>
      <c r="G327" s="33" t="s">
        <v>708</v>
      </c>
      <c r="H327" s="33" t="s">
        <v>34</v>
      </c>
      <c r="I327" s="33" t="s">
        <v>585</v>
      </c>
      <c r="J327" s="34">
        <v>1.5</v>
      </c>
      <c r="K327" s="33" t="s">
        <v>577</v>
      </c>
      <c r="L327" s="75">
        <v>1183000</v>
      </c>
      <c r="M327" s="35">
        <v>299000</v>
      </c>
      <c r="N327" s="126">
        <v>0.85</v>
      </c>
      <c r="O327" s="37">
        <v>0.35</v>
      </c>
      <c r="P327" s="34">
        <v>1.5</v>
      </c>
      <c r="Q327" s="35">
        <f t="shared" si="68"/>
        <v>133400</v>
      </c>
      <c r="R327" s="36">
        <v>0.5</v>
      </c>
      <c r="S327" s="36">
        <v>1</v>
      </c>
      <c r="T327" s="35">
        <f t="shared" ref="T327:T352" si="70">ROUNDDOWN(Q327*R327*S327,-3)</f>
        <v>66000</v>
      </c>
      <c r="U327" s="41">
        <f t="shared" si="69"/>
        <v>66000</v>
      </c>
    </row>
    <row r="328" spans="1:21" ht="61.5" customHeight="1" x14ac:dyDescent="0.3">
      <c r="A328" s="34" t="s">
        <v>572</v>
      </c>
      <c r="B328" s="33" t="s">
        <v>527</v>
      </c>
      <c r="C328" s="89" t="s">
        <v>1380</v>
      </c>
      <c r="D328" s="89" t="s">
        <v>1798</v>
      </c>
      <c r="E328" s="34">
        <v>2015</v>
      </c>
      <c r="F328" s="34" t="s">
        <v>579</v>
      </c>
      <c r="G328" s="33" t="s">
        <v>695</v>
      </c>
      <c r="H328" s="33" t="s">
        <v>599</v>
      </c>
      <c r="I328" s="33" t="s">
        <v>609</v>
      </c>
      <c r="J328" s="34">
        <v>1.5</v>
      </c>
      <c r="K328" s="33" t="s">
        <v>583</v>
      </c>
      <c r="L328" s="75">
        <v>1183000</v>
      </c>
      <c r="M328" s="35">
        <v>299000</v>
      </c>
      <c r="N328" s="126">
        <v>0.85</v>
      </c>
      <c r="O328" s="37">
        <v>0.35</v>
      </c>
      <c r="P328" s="34">
        <v>1.5</v>
      </c>
      <c r="Q328" s="35">
        <f t="shared" si="68"/>
        <v>133400</v>
      </c>
      <c r="R328" s="36">
        <v>0.5</v>
      </c>
      <c r="S328" s="36">
        <v>1</v>
      </c>
      <c r="T328" s="35">
        <f t="shared" si="70"/>
        <v>66000</v>
      </c>
      <c r="U328" s="41">
        <f t="shared" si="69"/>
        <v>66000</v>
      </c>
    </row>
    <row r="329" spans="1:21" ht="61.5" customHeight="1" x14ac:dyDescent="0.3">
      <c r="A329" s="34" t="s">
        <v>677</v>
      </c>
      <c r="B329" s="33" t="s">
        <v>528</v>
      </c>
      <c r="C329" s="89" t="s">
        <v>1381</v>
      </c>
      <c r="D329" s="89" t="s">
        <v>1800</v>
      </c>
      <c r="E329" s="34">
        <v>2014</v>
      </c>
      <c r="F329" s="34" t="s">
        <v>579</v>
      </c>
      <c r="G329" s="33" t="s">
        <v>691</v>
      </c>
      <c r="H329" s="33" t="s">
        <v>599</v>
      </c>
      <c r="I329" s="33" t="s">
        <v>582</v>
      </c>
      <c r="J329" s="34">
        <v>4</v>
      </c>
      <c r="K329" s="33" t="s">
        <v>577</v>
      </c>
      <c r="L329" s="75">
        <v>1387000</v>
      </c>
      <c r="M329" s="35">
        <v>349000</v>
      </c>
      <c r="N329" s="126">
        <v>0.85</v>
      </c>
      <c r="O329" s="37">
        <v>0.35</v>
      </c>
      <c r="P329" s="34">
        <v>4</v>
      </c>
      <c r="Q329" s="35">
        <f t="shared" si="68"/>
        <v>415300</v>
      </c>
      <c r="R329" s="36">
        <v>1</v>
      </c>
      <c r="S329" s="36">
        <v>1</v>
      </c>
      <c r="T329" s="35">
        <f t="shared" si="70"/>
        <v>415000</v>
      </c>
      <c r="U329" s="41">
        <f t="shared" si="69"/>
        <v>415000</v>
      </c>
    </row>
    <row r="330" spans="1:21" ht="61.5" customHeight="1" x14ac:dyDescent="0.3">
      <c r="A330" s="34" t="s">
        <v>494</v>
      </c>
      <c r="B330" s="33" t="s">
        <v>529</v>
      </c>
      <c r="C330" s="89" t="s">
        <v>1382</v>
      </c>
      <c r="D330" s="89" t="s">
        <v>1801</v>
      </c>
      <c r="E330" s="34">
        <v>2014</v>
      </c>
      <c r="F330" s="34" t="s">
        <v>579</v>
      </c>
      <c r="G330" s="33" t="s">
        <v>689</v>
      </c>
      <c r="H330" s="33" t="s">
        <v>599</v>
      </c>
      <c r="I330" s="33" t="s">
        <v>609</v>
      </c>
      <c r="J330" s="34">
        <v>6</v>
      </c>
      <c r="K330" s="33" t="s">
        <v>577</v>
      </c>
      <c r="L330" s="75">
        <v>1134000</v>
      </c>
      <c r="M330" s="35">
        <v>283000</v>
      </c>
      <c r="N330" s="126">
        <v>0.85</v>
      </c>
      <c r="O330" s="37">
        <v>0.35</v>
      </c>
      <c r="P330" s="34">
        <v>6</v>
      </c>
      <c r="Q330" s="35">
        <f t="shared" si="68"/>
        <v>505100</v>
      </c>
      <c r="R330" s="36">
        <v>0.5</v>
      </c>
      <c r="S330" s="36">
        <v>1</v>
      </c>
      <c r="T330" s="35">
        <f t="shared" si="70"/>
        <v>252000</v>
      </c>
      <c r="U330" s="41">
        <f t="shared" si="69"/>
        <v>252000</v>
      </c>
    </row>
    <row r="331" spans="1:21" ht="61.5" customHeight="1" x14ac:dyDescent="0.3">
      <c r="A331" s="34" t="s">
        <v>572</v>
      </c>
      <c r="B331" s="33" t="s">
        <v>720</v>
      </c>
      <c r="C331" s="89" t="s">
        <v>1383</v>
      </c>
      <c r="D331" s="89" t="s">
        <v>1802</v>
      </c>
      <c r="E331" s="34">
        <v>2015</v>
      </c>
      <c r="F331" s="34" t="s">
        <v>579</v>
      </c>
      <c r="G331" s="33" t="s">
        <v>698</v>
      </c>
      <c r="H331" s="33" t="s">
        <v>581</v>
      </c>
      <c r="I331" s="33" t="s">
        <v>609</v>
      </c>
      <c r="J331" s="34">
        <v>1.5</v>
      </c>
      <c r="K331" s="33" t="s">
        <v>577</v>
      </c>
      <c r="L331" s="75">
        <v>1183000</v>
      </c>
      <c r="M331" s="35">
        <v>299000</v>
      </c>
      <c r="N331" s="126">
        <v>0.85</v>
      </c>
      <c r="O331" s="37">
        <v>0.35</v>
      </c>
      <c r="P331" s="34">
        <v>1.5</v>
      </c>
      <c r="Q331" s="35">
        <f t="shared" si="68"/>
        <v>133400</v>
      </c>
      <c r="R331" s="36">
        <v>0.5</v>
      </c>
      <c r="S331" s="36">
        <v>1</v>
      </c>
      <c r="T331" s="35">
        <f t="shared" si="70"/>
        <v>66000</v>
      </c>
      <c r="U331" s="41">
        <f t="shared" ref="U331:U332" si="71">T331</f>
        <v>66000</v>
      </c>
    </row>
    <row r="332" spans="1:21" ht="61.5" customHeight="1" x14ac:dyDescent="0.3">
      <c r="A332" s="34" t="s">
        <v>572</v>
      </c>
      <c r="B332" s="33" t="s">
        <v>720</v>
      </c>
      <c r="C332" s="89" t="s">
        <v>1384</v>
      </c>
      <c r="D332" s="89" t="s">
        <v>1803</v>
      </c>
      <c r="E332" s="34">
        <v>2015</v>
      </c>
      <c r="F332" s="34" t="s">
        <v>584</v>
      </c>
      <c r="G332" s="33" t="s">
        <v>717</v>
      </c>
      <c r="H332" s="33" t="s">
        <v>581</v>
      </c>
      <c r="I332" s="33" t="s">
        <v>609</v>
      </c>
      <c r="J332" s="34">
        <v>1.5</v>
      </c>
      <c r="K332" s="33" t="s">
        <v>656</v>
      </c>
      <c r="L332" s="75">
        <v>1183000</v>
      </c>
      <c r="M332" s="35">
        <v>299000</v>
      </c>
      <c r="N332" s="126">
        <v>0.85</v>
      </c>
      <c r="O332" s="37">
        <v>0.35</v>
      </c>
      <c r="P332" s="34">
        <v>1.5</v>
      </c>
      <c r="Q332" s="35">
        <f t="shared" si="68"/>
        <v>133400</v>
      </c>
      <c r="R332" s="36">
        <v>0.5</v>
      </c>
      <c r="S332" s="36">
        <v>1</v>
      </c>
      <c r="T332" s="35">
        <f t="shared" si="70"/>
        <v>66000</v>
      </c>
      <c r="U332" s="41">
        <f t="shared" si="71"/>
        <v>66000</v>
      </c>
    </row>
    <row r="333" spans="1:21" ht="61.5" customHeight="1" x14ac:dyDescent="0.3">
      <c r="A333" s="220" t="s">
        <v>578</v>
      </c>
      <c r="B333" s="240" t="s">
        <v>530</v>
      </c>
      <c r="C333" s="224" t="s">
        <v>1385</v>
      </c>
      <c r="D333" s="224" t="s">
        <v>531</v>
      </c>
      <c r="E333" s="34">
        <v>2011</v>
      </c>
      <c r="F333" s="34" t="s">
        <v>584</v>
      </c>
      <c r="G333" s="34" t="s">
        <v>657</v>
      </c>
      <c r="H333" s="33" t="s">
        <v>721</v>
      </c>
      <c r="I333" s="33" t="s">
        <v>585</v>
      </c>
      <c r="J333" s="34">
        <v>71</v>
      </c>
      <c r="K333" s="33" t="s">
        <v>577</v>
      </c>
      <c r="L333" s="75">
        <v>1128000</v>
      </c>
      <c r="M333" s="35">
        <v>273000</v>
      </c>
      <c r="N333" s="126">
        <v>0.85</v>
      </c>
      <c r="O333" s="37">
        <v>0.35</v>
      </c>
      <c r="P333" s="34">
        <v>71</v>
      </c>
      <c r="Q333" s="35">
        <f t="shared" si="68"/>
        <v>5766400</v>
      </c>
      <c r="R333" s="36">
        <v>1</v>
      </c>
      <c r="S333" s="36">
        <v>1</v>
      </c>
      <c r="T333" s="35">
        <f t="shared" si="70"/>
        <v>5766000</v>
      </c>
      <c r="U333" s="251">
        <f>SUM(T333:T334)</f>
        <v>6002000</v>
      </c>
    </row>
    <row r="334" spans="1:21" ht="61.5" customHeight="1" x14ac:dyDescent="0.3">
      <c r="A334" s="220"/>
      <c r="B334" s="240"/>
      <c r="C334" s="224"/>
      <c r="D334" s="224"/>
      <c r="E334" s="34">
        <v>2014</v>
      </c>
      <c r="F334" s="34" t="s">
        <v>579</v>
      </c>
      <c r="G334" s="34" t="s">
        <v>621</v>
      </c>
      <c r="H334" s="33" t="s">
        <v>721</v>
      </c>
      <c r="I334" s="33" t="s">
        <v>609</v>
      </c>
      <c r="J334" s="34">
        <v>2.4</v>
      </c>
      <c r="K334" s="33" t="s">
        <v>583</v>
      </c>
      <c r="L334" s="75">
        <v>1128000</v>
      </c>
      <c r="M334" s="35">
        <v>331000</v>
      </c>
      <c r="N334" s="126">
        <v>0.85</v>
      </c>
      <c r="O334" s="37">
        <v>0.35</v>
      </c>
      <c r="P334" s="34">
        <v>2.4</v>
      </c>
      <c r="Q334" s="35">
        <f t="shared" si="68"/>
        <v>236300</v>
      </c>
      <c r="R334" s="36">
        <v>1</v>
      </c>
      <c r="S334" s="36">
        <v>1</v>
      </c>
      <c r="T334" s="35">
        <f t="shared" si="70"/>
        <v>236000</v>
      </c>
      <c r="U334" s="251"/>
    </row>
    <row r="335" spans="1:21" ht="61.5" customHeight="1" x14ac:dyDescent="0.3">
      <c r="A335" s="220" t="s">
        <v>578</v>
      </c>
      <c r="B335" s="240" t="s">
        <v>533</v>
      </c>
      <c r="C335" s="224" t="s">
        <v>1386</v>
      </c>
      <c r="D335" s="224" t="s">
        <v>1804</v>
      </c>
      <c r="E335" s="34">
        <v>2015</v>
      </c>
      <c r="F335" s="34" t="s">
        <v>579</v>
      </c>
      <c r="G335" s="33" t="s">
        <v>689</v>
      </c>
      <c r="H335" s="33" t="s">
        <v>581</v>
      </c>
      <c r="I335" s="33" t="s">
        <v>678</v>
      </c>
      <c r="J335" s="34">
        <v>10</v>
      </c>
      <c r="K335" s="33" t="s">
        <v>577</v>
      </c>
      <c r="L335" s="75">
        <v>1264000</v>
      </c>
      <c r="M335" s="35">
        <v>308000</v>
      </c>
      <c r="N335" s="126">
        <v>0.85</v>
      </c>
      <c r="O335" s="37">
        <v>0.35</v>
      </c>
      <c r="P335" s="34">
        <v>10</v>
      </c>
      <c r="Q335" s="35">
        <f t="shared" si="68"/>
        <v>916300</v>
      </c>
      <c r="R335" s="36">
        <v>1</v>
      </c>
      <c r="S335" s="36">
        <v>1</v>
      </c>
      <c r="T335" s="35">
        <f t="shared" si="70"/>
        <v>916000</v>
      </c>
      <c r="U335" s="251">
        <f>SUM(T335:T336)</f>
        <v>1282000</v>
      </c>
    </row>
    <row r="336" spans="1:21" ht="61.5" customHeight="1" x14ac:dyDescent="0.3">
      <c r="A336" s="220"/>
      <c r="B336" s="240"/>
      <c r="C336" s="224"/>
      <c r="D336" s="224"/>
      <c r="E336" s="34">
        <v>2015</v>
      </c>
      <c r="F336" s="34" t="s">
        <v>579</v>
      </c>
      <c r="G336" s="33" t="s">
        <v>690</v>
      </c>
      <c r="H336" s="33" t="s">
        <v>599</v>
      </c>
      <c r="I336" s="33" t="s">
        <v>585</v>
      </c>
      <c r="J336" s="34">
        <v>8</v>
      </c>
      <c r="K336" s="33" t="s">
        <v>583</v>
      </c>
      <c r="L336" s="75">
        <v>1264000</v>
      </c>
      <c r="M336" s="35">
        <v>308000</v>
      </c>
      <c r="N336" s="126">
        <v>0.85</v>
      </c>
      <c r="O336" s="37">
        <v>0.35</v>
      </c>
      <c r="P336" s="34">
        <v>8</v>
      </c>
      <c r="Q336" s="35">
        <f t="shared" si="68"/>
        <v>733000</v>
      </c>
      <c r="R336" s="36">
        <v>0.5</v>
      </c>
      <c r="S336" s="36">
        <v>1</v>
      </c>
      <c r="T336" s="35">
        <f t="shared" si="70"/>
        <v>366000</v>
      </c>
      <c r="U336" s="251"/>
    </row>
    <row r="337" spans="1:21" ht="61.5" customHeight="1" x14ac:dyDescent="0.3">
      <c r="A337" s="220" t="s">
        <v>578</v>
      </c>
      <c r="B337" s="240" t="s">
        <v>534</v>
      </c>
      <c r="C337" s="224" t="s">
        <v>1387</v>
      </c>
      <c r="D337" s="224" t="s">
        <v>1805</v>
      </c>
      <c r="E337" s="34">
        <v>2003</v>
      </c>
      <c r="F337" s="34" t="s">
        <v>579</v>
      </c>
      <c r="G337" s="34" t="s">
        <v>631</v>
      </c>
      <c r="H337" s="33" t="s">
        <v>599</v>
      </c>
      <c r="I337" s="33" t="s">
        <v>585</v>
      </c>
      <c r="J337" s="34">
        <v>39</v>
      </c>
      <c r="K337" s="33" t="s">
        <v>577</v>
      </c>
      <c r="L337" s="75">
        <v>1390000</v>
      </c>
      <c r="M337" s="35">
        <v>105000</v>
      </c>
      <c r="N337" s="126">
        <v>0.85</v>
      </c>
      <c r="O337" s="37">
        <v>0.35</v>
      </c>
      <c r="P337" s="34">
        <v>39</v>
      </c>
      <c r="Q337" s="35">
        <f t="shared" si="68"/>
        <v>1218200</v>
      </c>
      <c r="R337" s="36">
        <v>1</v>
      </c>
      <c r="S337" s="36">
        <v>1</v>
      </c>
      <c r="T337" s="35">
        <f t="shared" si="70"/>
        <v>1218000</v>
      </c>
      <c r="U337" s="251">
        <f>SUM(T337:T338)</f>
        <v>1624000</v>
      </c>
    </row>
    <row r="338" spans="1:21" ht="61.5" customHeight="1" x14ac:dyDescent="0.3">
      <c r="A338" s="220"/>
      <c r="B338" s="240"/>
      <c r="C338" s="224"/>
      <c r="D338" s="224"/>
      <c r="E338" s="34">
        <v>2003</v>
      </c>
      <c r="F338" s="34" t="s">
        <v>579</v>
      </c>
      <c r="G338" s="34" t="s">
        <v>674</v>
      </c>
      <c r="H338" s="33" t="s">
        <v>599</v>
      </c>
      <c r="I338" s="33" t="s">
        <v>609</v>
      </c>
      <c r="J338" s="34">
        <v>13</v>
      </c>
      <c r="K338" s="33" t="s">
        <v>577</v>
      </c>
      <c r="L338" s="75">
        <v>1390000</v>
      </c>
      <c r="M338" s="35">
        <v>105000</v>
      </c>
      <c r="N338" s="126">
        <v>0.85</v>
      </c>
      <c r="O338" s="37">
        <v>0.35</v>
      </c>
      <c r="P338" s="34">
        <v>13</v>
      </c>
      <c r="Q338" s="35">
        <f t="shared" si="68"/>
        <v>406000</v>
      </c>
      <c r="R338" s="36">
        <v>1</v>
      </c>
      <c r="S338" s="36">
        <v>1</v>
      </c>
      <c r="T338" s="35">
        <f t="shared" si="70"/>
        <v>406000</v>
      </c>
      <c r="U338" s="251"/>
    </row>
    <row r="339" spans="1:21" ht="61.5" customHeight="1" x14ac:dyDescent="0.3">
      <c r="A339" s="220" t="s">
        <v>572</v>
      </c>
      <c r="B339" s="240" t="s">
        <v>535</v>
      </c>
      <c r="C339" s="224" t="s">
        <v>1388</v>
      </c>
      <c r="D339" s="224" t="s">
        <v>1806</v>
      </c>
      <c r="E339" s="34">
        <v>1998</v>
      </c>
      <c r="F339" s="34" t="s">
        <v>584</v>
      </c>
      <c r="G339" s="34" t="s">
        <v>621</v>
      </c>
      <c r="H339" s="33" t="s">
        <v>637</v>
      </c>
      <c r="I339" s="33" t="s">
        <v>609</v>
      </c>
      <c r="J339" s="34">
        <v>20</v>
      </c>
      <c r="K339" s="33" t="s">
        <v>577</v>
      </c>
      <c r="L339" s="75">
        <v>1833000</v>
      </c>
      <c r="M339" s="34">
        <v>45000</v>
      </c>
      <c r="N339" s="126">
        <v>0.85</v>
      </c>
      <c r="O339" s="37">
        <v>0.35</v>
      </c>
      <c r="P339" s="34">
        <v>20</v>
      </c>
      <c r="Q339" s="35">
        <f t="shared" si="68"/>
        <v>267700</v>
      </c>
      <c r="R339" s="36">
        <v>1</v>
      </c>
      <c r="S339" s="36">
        <v>1</v>
      </c>
      <c r="T339" s="35">
        <f t="shared" si="70"/>
        <v>267000</v>
      </c>
      <c r="U339" s="251">
        <f>SUM(T339:T340)</f>
        <v>579000</v>
      </c>
    </row>
    <row r="340" spans="1:21" ht="61.5" customHeight="1" x14ac:dyDescent="0.3">
      <c r="A340" s="220"/>
      <c r="B340" s="240"/>
      <c r="C340" s="224"/>
      <c r="D340" s="224"/>
      <c r="E340" s="34">
        <v>2014</v>
      </c>
      <c r="F340" s="34" t="s">
        <v>579</v>
      </c>
      <c r="G340" s="34" t="s">
        <v>621</v>
      </c>
      <c r="H340" s="33" t="s">
        <v>637</v>
      </c>
      <c r="I340" s="33" t="s">
        <v>585</v>
      </c>
      <c r="J340" s="34">
        <v>3</v>
      </c>
      <c r="K340" s="33" t="s">
        <v>583</v>
      </c>
      <c r="L340" s="75">
        <v>1833000</v>
      </c>
      <c r="M340" s="34">
        <v>350000</v>
      </c>
      <c r="N340" s="126">
        <v>0.85</v>
      </c>
      <c r="O340" s="37">
        <v>0.35</v>
      </c>
      <c r="P340" s="34">
        <v>3</v>
      </c>
      <c r="Q340" s="35">
        <f t="shared" si="68"/>
        <v>312300</v>
      </c>
      <c r="R340" s="36">
        <v>1</v>
      </c>
      <c r="S340" s="36">
        <v>1</v>
      </c>
      <c r="T340" s="35">
        <f t="shared" si="70"/>
        <v>312000</v>
      </c>
      <c r="U340" s="251"/>
    </row>
    <row r="341" spans="1:21" ht="61.5" customHeight="1" x14ac:dyDescent="0.3">
      <c r="A341" s="33" t="s">
        <v>494</v>
      </c>
      <c r="B341" s="118" t="s">
        <v>723</v>
      </c>
      <c r="C341" s="118" t="s">
        <v>1389</v>
      </c>
      <c r="D341" s="118" t="s">
        <v>1807</v>
      </c>
      <c r="E341" s="118" t="s">
        <v>536</v>
      </c>
      <c r="F341" s="118" t="s">
        <v>24</v>
      </c>
      <c r="G341" s="118" t="s">
        <v>689</v>
      </c>
      <c r="H341" s="118" t="s">
        <v>37</v>
      </c>
      <c r="I341" s="118" t="s">
        <v>44</v>
      </c>
      <c r="J341" s="34">
        <v>16</v>
      </c>
      <c r="K341" s="33" t="s">
        <v>498</v>
      </c>
      <c r="L341" s="35">
        <v>1310000</v>
      </c>
      <c r="M341" s="35">
        <v>359000</v>
      </c>
      <c r="N341" s="126">
        <v>0.85</v>
      </c>
      <c r="O341" s="37">
        <v>0.35</v>
      </c>
      <c r="P341" s="34">
        <v>16</v>
      </c>
      <c r="Q341" s="35">
        <f t="shared" si="68"/>
        <v>1708800</v>
      </c>
      <c r="R341" s="36">
        <v>0.5</v>
      </c>
      <c r="S341" s="36">
        <v>1</v>
      </c>
      <c r="T341" s="35">
        <f t="shared" si="70"/>
        <v>854000</v>
      </c>
      <c r="U341" s="41">
        <f>SUM(T341)</f>
        <v>854000</v>
      </c>
    </row>
    <row r="342" spans="1:21" ht="61.5" customHeight="1" x14ac:dyDescent="0.3">
      <c r="A342" s="34" t="s">
        <v>494</v>
      </c>
      <c r="B342" s="33" t="s">
        <v>537</v>
      </c>
      <c r="C342" s="89" t="s">
        <v>1390</v>
      </c>
      <c r="D342" s="89" t="s">
        <v>1808</v>
      </c>
      <c r="E342" s="34">
        <v>2015</v>
      </c>
      <c r="F342" s="34" t="s">
        <v>24</v>
      </c>
      <c r="G342" s="33" t="s">
        <v>538</v>
      </c>
      <c r="H342" s="33" t="s">
        <v>37</v>
      </c>
      <c r="I342" s="33" t="s">
        <v>44</v>
      </c>
      <c r="J342" s="34">
        <v>8</v>
      </c>
      <c r="K342" s="33" t="s">
        <v>498</v>
      </c>
      <c r="L342" s="35">
        <v>1310000</v>
      </c>
      <c r="M342" s="87">
        <v>359000</v>
      </c>
      <c r="N342" s="126">
        <v>0.85</v>
      </c>
      <c r="O342" s="37">
        <v>0.35</v>
      </c>
      <c r="P342" s="34">
        <v>8</v>
      </c>
      <c r="Q342" s="35">
        <f t="shared" si="68"/>
        <v>854400</v>
      </c>
      <c r="R342" s="36">
        <v>0.5</v>
      </c>
      <c r="S342" s="36">
        <v>1</v>
      </c>
      <c r="T342" s="35">
        <f t="shared" si="70"/>
        <v>427000</v>
      </c>
      <c r="U342" s="41">
        <f>T342</f>
        <v>427000</v>
      </c>
    </row>
    <row r="343" spans="1:21" ht="61.5" customHeight="1" x14ac:dyDescent="0.3">
      <c r="A343" s="33" t="s">
        <v>494</v>
      </c>
      <c r="B343" s="118" t="s">
        <v>723</v>
      </c>
      <c r="C343" s="118" t="s">
        <v>1391</v>
      </c>
      <c r="D343" s="118" t="s">
        <v>1807</v>
      </c>
      <c r="E343" s="118" t="s">
        <v>536</v>
      </c>
      <c r="F343" s="118" t="s">
        <v>24</v>
      </c>
      <c r="G343" s="118" t="s">
        <v>139</v>
      </c>
      <c r="H343" s="118" t="s">
        <v>37</v>
      </c>
      <c r="I343" s="118" t="s">
        <v>44</v>
      </c>
      <c r="J343" s="34">
        <v>7</v>
      </c>
      <c r="K343" s="33" t="s">
        <v>498</v>
      </c>
      <c r="L343" s="35">
        <v>1310000</v>
      </c>
      <c r="M343" s="35">
        <v>359000</v>
      </c>
      <c r="N343" s="126">
        <v>0.85</v>
      </c>
      <c r="O343" s="37">
        <v>0.35</v>
      </c>
      <c r="P343" s="34">
        <v>7</v>
      </c>
      <c r="Q343" s="35">
        <f t="shared" si="68"/>
        <v>747600</v>
      </c>
      <c r="R343" s="36">
        <v>0.5</v>
      </c>
      <c r="S343" s="36">
        <v>1</v>
      </c>
      <c r="T343" s="35">
        <f t="shared" si="70"/>
        <v>373000</v>
      </c>
      <c r="U343" s="41">
        <f>SUM(T343)</f>
        <v>373000</v>
      </c>
    </row>
    <row r="344" spans="1:21" ht="61.5" customHeight="1" x14ac:dyDescent="0.3">
      <c r="A344" s="220" t="s">
        <v>578</v>
      </c>
      <c r="B344" s="240" t="s">
        <v>724</v>
      </c>
      <c r="C344" s="224" t="s">
        <v>1392</v>
      </c>
      <c r="D344" s="224" t="s">
        <v>1809</v>
      </c>
      <c r="E344" s="34">
        <v>2012</v>
      </c>
      <c r="F344" s="34" t="s">
        <v>579</v>
      </c>
      <c r="G344" s="34" t="s">
        <v>676</v>
      </c>
      <c r="H344" s="33" t="s">
        <v>650</v>
      </c>
      <c r="I344" s="33" t="s">
        <v>701</v>
      </c>
      <c r="J344" s="34">
        <v>3</v>
      </c>
      <c r="K344" s="33" t="s">
        <v>577</v>
      </c>
      <c r="L344" s="75">
        <v>1666000</v>
      </c>
      <c r="M344" s="34">
        <v>372000</v>
      </c>
      <c r="N344" s="126">
        <v>0.85</v>
      </c>
      <c r="O344" s="37">
        <v>0.35</v>
      </c>
      <c r="P344" s="34">
        <v>3</v>
      </c>
      <c r="Q344" s="35">
        <f t="shared" si="68"/>
        <v>332000</v>
      </c>
      <c r="R344" s="36">
        <v>1</v>
      </c>
      <c r="S344" s="36">
        <v>0.5</v>
      </c>
      <c r="T344" s="35">
        <f t="shared" si="70"/>
        <v>166000</v>
      </c>
      <c r="U344" s="251">
        <f>SUM(T344:T345)</f>
        <v>2081000</v>
      </c>
    </row>
    <row r="345" spans="1:21" ht="61.5" customHeight="1" x14ac:dyDescent="0.3">
      <c r="A345" s="220"/>
      <c r="B345" s="240"/>
      <c r="C345" s="224"/>
      <c r="D345" s="224"/>
      <c r="E345" s="34">
        <v>2012</v>
      </c>
      <c r="F345" s="34" t="s">
        <v>725</v>
      </c>
      <c r="G345" s="34" t="s">
        <v>649</v>
      </c>
      <c r="H345" s="33" t="s">
        <v>722</v>
      </c>
      <c r="I345" s="33" t="s">
        <v>726</v>
      </c>
      <c r="J345" s="34">
        <v>23</v>
      </c>
      <c r="K345" s="33" t="s">
        <v>727</v>
      </c>
      <c r="L345" s="75">
        <v>1666000</v>
      </c>
      <c r="M345" s="35">
        <v>1666000</v>
      </c>
      <c r="N345" s="126">
        <v>1</v>
      </c>
      <c r="O345" s="37">
        <v>0.1</v>
      </c>
      <c r="P345" s="34">
        <v>23</v>
      </c>
      <c r="Q345" s="35">
        <f t="shared" si="68"/>
        <v>3831800</v>
      </c>
      <c r="R345" s="36">
        <v>1</v>
      </c>
      <c r="S345" s="36">
        <v>0.5</v>
      </c>
      <c r="T345" s="35">
        <f t="shared" si="70"/>
        <v>1915000</v>
      </c>
      <c r="U345" s="251"/>
    </row>
    <row r="346" spans="1:21" ht="61.5" customHeight="1" x14ac:dyDescent="0.3">
      <c r="A346" s="220" t="s">
        <v>578</v>
      </c>
      <c r="B346" s="240" t="s">
        <v>728</v>
      </c>
      <c r="C346" s="224" t="s">
        <v>1393</v>
      </c>
      <c r="D346" s="224" t="s">
        <v>1810</v>
      </c>
      <c r="E346" s="34">
        <v>2012</v>
      </c>
      <c r="F346" s="34" t="s">
        <v>681</v>
      </c>
      <c r="G346" s="34" t="s">
        <v>649</v>
      </c>
      <c r="H346" s="33" t="s">
        <v>650</v>
      </c>
      <c r="I346" s="33" t="s">
        <v>582</v>
      </c>
      <c r="J346" s="34">
        <v>3</v>
      </c>
      <c r="K346" s="33" t="s">
        <v>577</v>
      </c>
      <c r="L346" s="75">
        <v>1666000</v>
      </c>
      <c r="M346" s="34">
        <v>372000</v>
      </c>
      <c r="N346" s="126">
        <v>0.85</v>
      </c>
      <c r="O346" s="37">
        <v>0.35</v>
      </c>
      <c r="P346" s="34">
        <v>3</v>
      </c>
      <c r="Q346" s="35">
        <f t="shared" si="68"/>
        <v>332000</v>
      </c>
      <c r="R346" s="36">
        <v>1</v>
      </c>
      <c r="S346" s="36">
        <v>0.5</v>
      </c>
      <c r="T346" s="35">
        <f t="shared" si="70"/>
        <v>166000</v>
      </c>
      <c r="U346" s="251">
        <f>SUM(T346:T347)</f>
        <v>2081000</v>
      </c>
    </row>
    <row r="347" spans="1:21" ht="61.5" customHeight="1" x14ac:dyDescent="0.3">
      <c r="A347" s="220"/>
      <c r="B347" s="240"/>
      <c r="C347" s="224"/>
      <c r="D347" s="224"/>
      <c r="E347" s="34">
        <v>2012</v>
      </c>
      <c r="F347" s="34" t="s">
        <v>725</v>
      </c>
      <c r="G347" s="34" t="s">
        <v>621</v>
      </c>
      <c r="H347" s="33" t="s">
        <v>722</v>
      </c>
      <c r="I347" s="33" t="s">
        <v>722</v>
      </c>
      <c r="J347" s="34">
        <v>23</v>
      </c>
      <c r="K347" s="33" t="s">
        <v>727</v>
      </c>
      <c r="L347" s="75">
        <v>1666000</v>
      </c>
      <c r="M347" s="35">
        <v>1666000</v>
      </c>
      <c r="N347" s="126">
        <v>1</v>
      </c>
      <c r="O347" s="37">
        <v>0.1</v>
      </c>
      <c r="P347" s="34">
        <v>23</v>
      </c>
      <c r="Q347" s="35">
        <f t="shared" si="68"/>
        <v>3831800</v>
      </c>
      <c r="R347" s="36">
        <v>1</v>
      </c>
      <c r="S347" s="36">
        <v>0.5</v>
      </c>
      <c r="T347" s="35">
        <f t="shared" si="70"/>
        <v>1915000</v>
      </c>
      <c r="U347" s="251"/>
    </row>
    <row r="348" spans="1:21" ht="61.5" customHeight="1" x14ac:dyDescent="0.3">
      <c r="A348" s="34" t="s">
        <v>572</v>
      </c>
      <c r="B348" s="33" t="s">
        <v>729</v>
      </c>
      <c r="C348" s="89" t="s">
        <v>1263</v>
      </c>
      <c r="D348" s="89" t="s">
        <v>1811</v>
      </c>
      <c r="E348" s="34">
        <v>2011</v>
      </c>
      <c r="F348" s="34" t="s">
        <v>579</v>
      </c>
      <c r="G348" s="34" t="s">
        <v>676</v>
      </c>
      <c r="H348" s="33" t="s">
        <v>650</v>
      </c>
      <c r="I348" s="33" t="s">
        <v>678</v>
      </c>
      <c r="J348" s="34">
        <v>4</v>
      </c>
      <c r="K348" s="33" t="s">
        <v>583</v>
      </c>
      <c r="L348" s="75">
        <v>1560000</v>
      </c>
      <c r="M348" s="34">
        <v>281000</v>
      </c>
      <c r="N348" s="126">
        <v>0.85</v>
      </c>
      <c r="O348" s="37">
        <v>0.35</v>
      </c>
      <c r="P348" s="34">
        <v>4</v>
      </c>
      <c r="Q348" s="35">
        <f t="shared" si="68"/>
        <v>334300</v>
      </c>
      <c r="R348" s="36">
        <v>1</v>
      </c>
      <c r="S348" s="36">
        <v>0.5</v>
      </c>
      <c r="T348" s="35">
        <f t="shared" si="70"/>
        <v>167000</v>
      </c>
      <c r="U348" s="41">
        <f>T348</f>
        <v>167000</v>
      </c>
    </row>
    <row r="349" spans="1:21" ht="61.5" customHeight="1" x14ac:dyDescent="0.3">
      <c r="A349" s="34" t="s">
        <v>572</v>
      </c>
      <c r="B349" s="33" t="s">
        <v>730</v>
      </c>
      <c r="C349" s="89" t="s">
        <v>1394</v>
      </c>
      <c r="D349" s="89" t="s">
        <v>1812</v>
      </c>
      <c r="E349" s="34">
        <v>2011</v>
      </c>
      <c r="F349" s="34" t="s">
        <v>579</v>
      </c>
      <c r="G349" s="34" t="s">
        <v>621</v>
      </c>
      <c r="H349" s="33" t="s">
        <v>81</v>
      </c>
      <c r="I349" s="33" t="s">
        <v>609</v>
      </c>
      <c r="J349" s="34">
        <v>4</v>
      </c>
      <c r="K349" s="33" t="s">
        <v>583</v>
      </c>
      <c r="L349" s="75">
        <v>1560000</v>
      </c>
      <c r="M349" s="34">
        <v>281000</v>
      </c>
      <c r="N349" s="126">
        <v>0.85</v>
      </c>
      <c r="O349" s="37">
        <v>0.35</v>
      </c>
      <c r="P349" s="34">
        <v>4</v>
      </c>
      <c r="Q349" s="35">
        <f t="shared" si="68"/>
        <v>334300</v>
      </c>
      <c r="R349" s="36">
        <v>1</v>
      </c>
      <c r="S349" s="36">
        <v>0.5</v>
      </c>
      <c r="T349" s="35">
        <f t="shared" si="70"/>
        <v>167000</v>
      </c>
      <c r="U349" s="41">
        <f>T349</f>
        <v>167000</v>
      </c>
    </row>
    <row r="350" spans="1:21" ht="61.5" customHeight="1" x14ac:dyDescent="0.3">
      <c r="A350" s="220" t="s">
        <v>572</v>
      </c>
      <c r="B350" s="240" t="s">
        <v>731</v>
      </c>
      <c r="C350" s="224" t="s">
        <v>1395</v>
      </c>
      <c r="D350" s="224" t="s">
        <v>1813</v>
      </c>
      <c r="E350" s="34">
        <v>2011</v>
      </c>
      <c r="F350" s="34" t="s">
        <v>713</v>
      </c>
      <c r="G350" s="34" t="s">
        <v>631</v>
      </c>
      <c r="H350" s="33" t="s">
        <v>599</v>
      </c>
      <c r="I350" s="33" t="s">
        <v>714</v>
      </c>
      <c r="J350" s="34">
        <v>547.27</v>
      </c>
      <c r="K350" s="33" t="s">
        <v>683</v>
      </c>
      <c r="L350" s="75">
        <v>1385000</v>
      </c>
      <c r="M350" s="34">
        <v>632000</v>
      </c>
      <c r="N350" s="126">
        <v>0.25</v>
      </c>
      <c r="O350" s="37">
        <v>0.03</v>
      </c>
      <c r="P350" s="34">
        <v>547.27</v>
      </c>
      <c r="Q350" s="35">
        <f t="shared" ref="Q350:Q364" si="72">FLOOR(M350*N350*O350*P350,100)</f>
        <v>2594000</v>
      </c>
      <c r="R350" s="36">
        <v>0.5</v>
      </c>
      <c r="S350" s="36">
        <v>1</v>
      </c>
      <c r="T350" s="35">
        <f t="shared" si="70"/>
        <v>1297000</v>
      </c>
      <c r="U350" s="251">
        <f>SUM(T350:T351)</f>
        <v>2967000</v>
      </c>
    </row>
    <row r="351" spans="1:21" ht="61.5" customHeight="1" x14ac:dyDescent="0.3">
      <c r="A351" s="220"/>
      <c r="B351" s="240"/>
      <c r="C351" s="224"/>
      <c r="D351" s="224"/>
      <c r="E351" s="34">
        <v>2011</v>
      </c>
      <c r="F351" s="34" t="s">
        <v>579</v>
      </c>
      <c r="G351" s="34" t="s">
        <v>580</v>
      </c>
      <c r="H351" s="33" t="s">
        <v>599</v>
      </c>
      <c r="I351" s="33" t="s">
        <v>582</v>
      </c>
      <c r="J351" s="34">
        <v>19.5</v>
      </c>
      <c r="K351" s="33" t="s">
        <v>498</v>
      </c>
      <c r="L351" s="75">
        <v>1385000</v>
      </c>
      <c r="M351" s="35">
        <v>288000</v>
      </c>
      <c r="N351" s="126">
        <v>0.85</v>
      </c>
      <c r="O351" s="37">
        <v>0.35</v>
      </c>
      <c r="P351" s="34">
        <v>19.5</v>
      </c>
      <c r="Q351" s="35">
        <f t="shared" si="72"/>
        <v>1670700</v>
      </c>
      <c r="R351" s="36">
        <v>1</v>
      </c>
      <c r="S351" s="36">
        <v>1</v>
      </c>
      <c r="T351" s="35">
        <f t="shared" si="70"/>
        <v>1670000</v>
      </c>
      <c r="U351" s="251"/>
    </row>
    <row r="352" spans="1:21" ht="61.5" customHeight="1" x14ac:dyDescent="0.3">
      <c r="A352" s="34" t="s">
        <v>578</v>
      </c>
      <c r="B352" s="33" t="s">
        <v>732</v>
      </c>
      <c r="C352" s="89" t="s">
        <v>1396</v>
      </c>
      <c r="D352" s="89" t="s">
        <v>1814</v>
      </c>
      <c r="E352" s="34">
        <v>2012</v>
      </c>
      <c r="F352" s="34" t="s">
        <v>579</v>
      </c>
      <c r="G352" s="33" t="s">
        <v>698</v>
      </c>
      <c r="H352" s="33" t="s">
        <v>599</v>
      </c>
      <c r="I352" s="33" t="s">
        <v>585</v>
      </c>
      <c r="J352" s="34">
        <v>3</v>
      </c>
      <c r="K352" s="33" t="s">
        <v>577</v>
      </c>
      <c r="L352" s="75">
        <v>1680000</v>
      </c>
      <c r="M352" s="34">
        <v>265000</v>
      </c>
      <c r="N352" s="126">
        <v>0.85</v>
      </c>
      <c r="O352" s="37">
        <v>0.35</v>
      </c>
      <c r="P352" s="34">
        <v>3</v>
      </c>
      <c r="Q352" s="35">
        <f t="shared" si="72"/>
        <v>236500</v>
      </c>
      <c r="R352" s="36">
        <v>0.5</v>
      </c>
      <c r="S352" s="36">
        <v>1</v>
      </c>
      <c r="T352" s="35">
        <f t="shared" si="70"/>
        <v>118000</v>
      </c>
      <c r="U352" s="41">
        <f t="shared" ref="U352:U354" si="73">T352</f>
        <v>118000</v>
      </c>
    </row>
    <row r="353" spans="1:21" ht="61.5" customHeight="1" x14ac:dyDescent="0.3">
      <c r="A353" s="34" t="s">
        <v>572</v>
      </c>
      <c r="B353" s="33" t="s">
        <v>732</v>
      </c>
      <c r="C353" s="89" t="s">
        <v>1397</v>
      </c>
      <c r="D353" s="89" t="s">
        <v>1815</v>
      </c>
      <c r="E353" s="34">
        <v>2012</v>
      </c>
      <c r="F353" s="34" t="s">
        <v>579</v>
      </c>
      <c r="G353" s="33" t="s">
        <v>707</v>
      </c>
      <c r="H353" s="33" t="s">
        <v>599</v>
      </c>
      <c r="I353" s="33" t="s">
        <v>609</v>
      </c>
      <c r="J353" s="34">
        <v>3</v>
      </c>
      <c r="K353" s="33" t="s">
        <v>577</v>
      </c>
      <c r="L353" s="75">
        <v>1680000</v>
      </c>
      <c r="M353" s="34">
        <v>265000</v>
      </c>
      <c r="N353" s="126">
        <v>0.85</v>
      </c>
      <c r="O353" s="37">
        <v>0.35</v>
      </c>
      <c r="P353" s="34">
        <v>3</v>
      </c>
      <c r="Q353" s="35">
        <f t="shared" si="72"/>
        <v>236500</v>
      </c>
      <c r="R353" s="36">
        <v>0.5</v>
      </c>
      <c r="S353" s="36">
        <v>1</v>
      </c>
      <c r="T353" s="35">
        <f t="shared" ref="T353:T368" si="74">ROUNDDOWN(Q353*R353*S353,-3)</f>
        <v>118000</v>
      </c>
      <c r="U353" s="41">
        <f t="shared" si="73"/>
        <v>118000</v>
      </c>
    </row>
    <row r="354" spans="1:21" ht="61.5" customHeight="1" x14ac:dyDescent="0.3">
      <c r="A354" s="34" t="s">
        <v>572</v>
      </c>
      <c r="B354" s="33" t="s">
        <v>732</v>
      </c>
      <c r="C354" s="89" t="s">
        <v>1398</v>
      </c>
      <c r="D354" s="89" t="s">
        <v>1816</v>
      </c>
      <c r="E354" s="34">
        <v>2012</v>
      </c>
      <c r="F354" s="34" t="s">
        <v>579</v>
      </c>
      <c r="G354" s="33" t="s">
        <v>718</v>
      </c>
      <c r="H354" s="33" t="s">
        <v>599</v>
      </c>
      <c r="I354" s="33" t="s">
        <v>609</v>
      </c>
      <c r="J354" s="34">
        <v>3</v>
      </c>
      <c r="K354" s="33" t="s">
        <v>577</v>
      </c>
      <c r="L354" s="75">
        <v>1680000</v>
      </c>
      <c r="M354" s="34">
        <v>265000</v>
      </c>
      <c r="N354" s="126">
        <v>0.85</v>
      </c>
      <c r="O354" s="37">
        <v>0.35</v>
      </c>
      <c r="P354" s="34">
        <v>3</v>
      </c>
      <c r="Q354" s="35">
        <f t="shared" si="72"/>
        <v>236500</v>
      </c>
      <c r="R354" s="36">
        <v>0.5</v>
      </c>
      <c r="S354" s="36">
        <v>1</v>
      </c>
      <c r="T354" s="35">
        <f t="shared" si="74"/>
        <v>118000</v>
      </c>
      <c r="U354" s="41">
        <f t="shared" si="73"/>
        <v>118000</v>
      </c>
    </row>
    <row r="355" spans="1:21" ht="61.5" customHeight="1" x14ac:dyDescent="0.3">
      <c r="A355" s="34" t="s">
        <v>494</v>
      </c>
      <c r="B355" s="33" t="s">
        <v>539</v>
      </c>
      <c r="C355" s="89" t="s">
        <v>1199</v>
      </c>
      <c r="D355" s="89" t="s">
        <v>1817</v>
      </c>
      <c r="E355" s="34">
        <v>2011</v>
      </c>
      <c r="F355" s="34" t="s">
        <v>584</v>
      </c>
      <c r="G355" s="33" t="s">
        <v>735</v>
      </c>
      <c r="H355" s="33" t="s">
        <v>637</v>
      </c>
      <c r="I355" s="33" t="s">
        <v>597</v>
      </c>
      <c r="J355" s="34">
        <v>24</v>
      </c>
      <c r="K355" s="33" t="s">
        <v>577</v>
      </c>
      <c r="L355" s="75">
        <v>2410000</v>
      </c>
      <c r="M355" s="34">
        <v>65000</v>
      </c>
      <c r="N355" s="126">
        <v>0.85</v>
      </c>
      <c r="O355" s="37">
        <v>0.35</v>
      </c>
      <c r="P355" s="34">
        <v>24</v>
      </c>
      <c r="Q355" s="35">
        <f t="shared" si="72"/>
        <v>464100</v>
      </c>
      <c r="R355" s="36">
        <v>1</v>
      </c>
      <c r="S355" s="36">
        <f>2/3</f>
        <v>0.66666666666666663</v>
      </c>
      <c r="T355" s="35">
        <f t="shared" si="74"/>
        <v>309000</v>
      </c>
      <c r="U355" s="41">
        <f>T355</f>
        <v>309000</v>
      </c>
    </row>
    <row r="356" spans="1:21" ht="61.5" customHeight="1" x14ac:dyDescent="0.3">
      <c r="A356" s="34" t="s">
        <v>572</v>
      </c>
      <c r="B356" s="33" t="s">
        <v>736</v>
      </c>
      <c r="C356" s="89" t="s">
        <v>1399</v>
      </c>
      <c r="D356" s="89" t="s">
        <v>1818</v>
      </c>
      <c r="E356" s="34">
        <v>2008</v>
      </c>
      <c r="F356" s="34" t="s">
        <v>579</v>
      </c>
      <c r="G356" s="34" t="s">
        <v>621</v>
      </c>
      <c r="H356" s="33" t="s">
        <v>637</v>
      </c>
      <c r="I356" s="33" t="s">
        <v>597</v>
      </c>
      <c r="J356" s="34">
        <v>6</v>
      </c>
      <c r="K356" s="33" t="s">
        <v>577</v>
      </c>
      <c r="L356" s="75">
        <v>1352000</v>
      </c>
      <c r="M356" s="87">
        <v>22000</v>
      </c>
      <c r="N356" s="126">
        <v>0.85</v>
      </c>
      <c r="O356" s="37">
        <v>0.35</v>
      </c>
      <c r="P356" s="34">
        <v>6</v>
      </c>
      <c r="Q356" s="35">
        <f t="shared" si="72"/>
        <v>39200</v>
      </c>
      <c r="R356" s="36">
        <v>1</v>
      </c>
      <c r="S356" s="36">
        <v>1</v>
      </c>
      <c r="T356" s="35">
        <f t="shared" si="74"/>
        <v>39000</v>
      </c>
      <c r="U356" s="41">
        <f>T356</f>
        <v>39000</v>
      </c>
    </row>
    <row r="357" spans="1:21" ht="61.5" customHeight="1" x14ac:dyDescent="0.3">
      <c r="A357" s="34" t="s">
        <v>572</v>
      </c>
      <c r="B357" s="33" t="s">
        <v>737</v>
      </c>
      <c r="C357" s="89" t="s">
        <v>1400</v>
      </c>
      <c r="D357" s="89" t="s">
        <v>1819</v>
      </c>
      <c r="E357" s="34">
        <v>2011</v>
      </c>
      <c r="F357" s="34" t="s">
        <v>584</v>
      </c>
      <c r="G357" s="34" t="s">
        <v>633</v>
      </c>
      <c r="H357" s="33" t="s">
        <v>581</v>
      </c>
      <c r="I357" s="33" t="s">
        <v>582</v>
      </c>
      <c r="J357" s="34">
        <v>12.5</v>
      </c>
      <c r="K357" s="33" t="s">
        <v>656</v>
      </c>
      <c r="L357" s="75">
        <v>1346000</v>
      </c>
      <c r="M357" s="35">
        <v>288000</v>
      </c>
      <c r="N357" s="126">
        <v>0.85</v>
      </c>
      <c r="O357" s="37">
        <v>0.35</v>
      </c>
      <c r="P357" s="34">
        <v>12.5</v>
      </c>
      <c r="Q357" s="35">
        <f t="shared" si="72"/>
        <v>1071000</v>
      </c>
      <c r="R357" s="36">
        <v>1</v>
      </c>
      <c r="S357" s="36">
        <v>1</v>
      </c>
      <c r="T357" s="35">
        <f t="shared" si="74"/>
        <v>1071000</v>
      </c>
      <c r="U357" s="41">
        <f>T357</f>
        <v>1071000</v>
      </c>
    </row>
    <row r="358" spans="1:21" ht="61.5" customHeight="1" x14ac:dyDescent="0.3">
      <c r="A358" s="34" t="s">
        <v>578</v>
      </c>
      <c r="B358" s="33" t="s">
        <v>738</v>
      </c>
      <c r="C358" s="89" t="s">
        <v>1401</v>
      </c>
      <c r="D358" s="89" t="s">
        <v>1820</v>
      </c>
      <c r="E358" s="34">
        <v>2002</v>
      </c>
      <c r="F358" s="34" t="s">
        <v>579</v>
      </c>
      <c r="G358" s="33" t="s">
        <v>739</v>
      </c>
      <c r="H358" s="33" t="s">
        <v>680</v>
      </c>
      <c r="I358" s="33" t="s">
        <v>582</v>
      </c>
      <c r="J358" s="34">
        <v>54</v>
      </c>
      <c r="K358" s="33" t="s">
        <v>577</v>
      </c>
      <c r="L358" s="75">
        <v>4559000</v>
      </c>
      <c r="M358" s="34">
        <v>141000</v>
      </c>
      <c r="N358" s="126">
        <v>0.65</v>
      </c>
      <c r="O358" s="37">
        <v>0.35</v>
      </c>
      <c r="P358" s="34">
        <v>54</v>
      </c>
      <c r="Q358" s="35">
        <f t="shared" si="72"/>
        <v>1732100</v>
      </c>
      <c r="R358" s="36">
        <v>1</v>
      </c>
      <c r="S358" s="36">
        <v>1</v>
      </c>
      <c r="T358" s="35">
        <f t="shared" si="74"/>
        <v>1732000</v>
      </c>
      <c r="U358" s="41">
        <f>T358</f>
        <v>1732000</v>
      </c>
    </row>
    <row r="359" spans="1:21" ht="61.5" customHeight="1" x14ac:dyDescent="0.3">
      <c r="A359" s="34" t="s">
        <v>572</v>
      </c>
      <c r="B359" s="33" t="s">
        <v>740</v>
      </c>
      <c r="C359" s="33" t="s">
        <v>1402</v>
      </c>
      <c r="D359" s="33" t="s">
        <v>1821</v>
      </c>
      <c r="E359" s="34">
        <v>2016</v>
      </c>
      <c r="F359" s="34" t="s">
        <v>741</v>
      </c>
      <c r="G359" s="34" t="s">
        <v>742</v>
      </c>
      <c r="H359" s="33" t="s">
        <v>743</v>
      </c>
      <c r="I359" s="33" t="s">
        <v>744</v>
      </c>
      <c r="J359" s="34">
        <v>30</v>
      </c>
      <c r="K359" s="33" t="s">
        <v>745</v>
      </c>
      <c r="L359" s="75">
        <v>1390000</v>
      </c>
      <c r="M359" s="35">
        <v>325000</v>
      </c>
      <c r="N359" s="127">
        <v>0.85</v>
      </c>
      <c r="O359" s="82">
        <v>0.35</v>
      </c>
      <c r="P359" s="34">
        <v>30</v>
      </c>
      <c r="Q359" s="35">
        <f t="shared" si="72"/>
        <v>2900600</v>
      </c>
      <c r="R359" s="83">
        <v>0.5</v>
      </c>
      <c r="S359" s="94">
        <v>1</v>
      </c>
      <c r="T359" s="35">
        <f t="shared" si="74"/>
        <v>1450000</v>
      </c>
      <c r="U359" s="29">
        <f>SUM(T359)</f>
        <v>1450000</v>
      </c>
    </row>
    <row r="360" spans="1:21" ht="61.5" customHeight="1" x14ac:dyDescent="0.3">
      <c r="A360" s="240" t="s">
        <v>572</v>
      </c>
      <c r="B360" s="240" t="s">
        <v>750</v>
      </c>
      <c r="C360" s="240" t="s">
        <v>1403</v>
      </c>
      <c r="D360" s="240" t="s">
        <v>751</v>
      </c>
      <c r="E360" s="33">
        <v>2011</v>
      </c>
      <c r="F360" s="33" t="s">
        <v>752</v>
      </c>
      <c r="G360" s="33" t="s">
        <v>621</v>
      </c>
      <c r="H360" s="33" t="s">
        <v>753</v>
      </c>
      <c r="I360" s="33" t="s">
        <v>754</v>
      </c>
      <c r="J360" s="33">
        <v>8.8000000000000007</v>
      </c>
      <c r="K360" s="33" t="s">
        <v>733</v>
      </c>
      <c r="L360" s="75">
        <v>1200000</v>
      </c>
      <c r="M360" s="52">
        <v>614000</v>
      </c>
      <c r="N360" s="128">
        <v>1</v>
      </c>
      <c r="O360" s="94">
        <v>0.1</v>
      </c>
      <c r="P360" s="33">
        <v>8.8000000000000007</v>
      </c>
      <c r="Q360" s="52">
        <f t="shared" si="72"/>
        <v>540300</v>
      </c>
      <c r="R360" s="94">
        <v>1</v>
      </c>
      <c r="S360" s="94">
        <v>1</v>
      </c>
      <c r="T360" s="52">
        <f t="shared" si="74"/>
        <v>540000</v>
      </c>
      <c r="U360" s="241">
        <f>SUM(T360:T361)</f>
        <v>2815000</v>
      </c>
    </row>
    <row r="361" spans="1:21" ht="61.5" customHeight="1" x14ac:dyDescent="0.3">
      <c r="A361" s="240"/>
      <c r="B361" s="240"/>
      <c r="C361" s="240"/>
      <c r="D361" s="240"/>
      <c r="E361" s="33">
        <v>2011</v>
      </c>
      <c r="F361" s="33" t="s">
        <v>681</v>
      </c>
      <c r="G361" s="33" t="s">
        <v>676</v>
      </c>
      <c r="H361" s="33" t="s">
        <v>755</v>
      </c>
      <c r="I361" s="33" t="s">
        <v>658</v>
      </c>
      <c r="J361" s="33">
        <v>15.3</v>
      </c>
      <c r="K361" s="33" t="s">
        <v>583</v>
      </c>
      <c r="L361" s="75">
        <v>1200000</v>
      </c>
      <c r="M361" s="52">
        <v>500000</v>
      </c>
      <c r="N361" s="128">
        <v>0.85</v>
      </c>
      <c r="O361" s="94">
        <v>0.35</v>
      </c>
      <c r="P361" s="33">
        <v>15.3</v>
      </c>
      <c r="Q361" s="52">
        <f t="shared" si="72"/>
        <v>2275800</v>
      </c>
      <c r="R361" s="94">
        <v>1</v>
      </c>
      <c r="S361" s="94">
        <v>1</v>
      </c>
      <c r="T361" s="52">
        <f t="shared" si="74"/>
        <v>2275000</v>
      </c>
      <c r="U361" s="241"/>
    </row>
    <row r="362" spans="1:21" ht="61.5" customHeight="1" x14ac:dyDescent="0.3">
      <c r="A362" s="240" t="s">
        <v>572</v>
      </c>
      <c r="B362" s="240" t="s">
        <v>756</v>
      </c>
      <c r="C362" s="240" t="s">
        <v>1404</v>
      </c>
      <c r="D362" s="240" t="s">
        <v>1822</v>
      </c>
      <c r="E362" s="33">
        <v>2011</v>
      </c>
      <c r="F362" s="33" t="s">
        <v>579</v>
      </c>
      <c r="G362" s="33" t="s">
        <v>621</v>
      </c>
      <c r="H362" s="33" t="s">
        <v>599</v>
      </c>
      <c r="I362" s="33" t="s">
        <v>714</v>
      </c>
      <c r="J362" s="33">
        <v>14.25</v>
      </c>
      <c r="K362" s="33" t="s">
        <v>577</v>
      </c>
      <c r="L362" s="75">
        <v>1323000</v>
      </c>
      <c r="M362" s="52">
        <v>632000</v>
      </c>
      <c r="N362" s="128">
        <v>0.85</v>
      </c>
      <c r="O362" s="94">
        <v>0.35</v>
      </c>
      <c r="P362" s="33">
        <v>14.25</v>
      </c>
      <c r="Q362" s="52">
        <f t="shared" si="72"/>
        <v>2679200</v>
      </c>
      <c r="R362" s="94">
        <v>1</v>
      </c>
      <c r="S362" s="94">
        <v>1</v>
      </c>
      <c r="T362" s="52">
        <f t="shared" si="74"/>
        <v>2679000</v>
      </c>
      <c r="U362" s="241">
        <f>SUM(T362:T364)</f>
        <v>7838000</v>
      </c>
    </row>
    <row r="363" spans="1:21" ht="61.5" customHeight="1" x14ac:dyDescent="0.3">
      <c r="A363" s="240"/>
      <c r="B363" s="240"/>
      <c r="C363" s="240"/>
      <c r="D363" s="240"/>
      <c r="E363" s="33">
        <v>2011</v>
      </c>
      <c r="F363" s="33" t="s">
        <v>734</v>
      </c>
      <c r="G363" s="33" t="s">
        <v>621</v>
      </c>
      <c r="H363" s="33" t="s">
        <v>753</v>
      </c>
      <c r="I363" s="33" t="s">
        <v>757</v>
      </c>
      <c r="J363" s="33">
        <v>67.08</v>
      </c>
      <c r="K363" s="33" t="s">
        <v>733</v>
      </c>
      <c r="L363" s="75">
        <v>1323000</v>
      </c>
      <c r="M363" s="52">
        <v>632000</v>
      </c>
      <c r="N363" s="128">
        <v>1</v>
      </c>
      <c r="O363" s="94">
        <v>0.1</v>
      </c>
      <c r="P363" s="33">
        <v>67.08</v>
      </c>
      <c r="Q363" s="52">
        <f t="shared" si="72"/>
        <v>4239400</v>
      </c>
      <c r="R363" s="94">
        <v>1</v>
      </c>
      <c r="S363" s="94">
        <v>1</v>
      </c>
      <c r="T363" s="52">
        <f t="shared" si="74"/>
        <v>4239000</v>
      </c>
      <c r="U363" s="241"/>
    </row>
    <row r="364" spans="1:21" ht="61.5" customHeight="1" x14ac:dyDescent="0.3">
      <c r="A364" s="240"/>
      <c r="B364" s="240"/>
      <c r="C364" s="240"/>
      <c r="D364" s="240"/>
      <c r="E364" s="33">
        <v>2011</v>
      </c>
      <c r="F364" s="33" t="s">
        <v>713</v>
      </c>
      <c r="G364" s="33" t="s">
        <v>758</v>
      </c>
      <c r="H364" s="33" t="s">
        <v>759</v>
      </c>
      <c r="I364" s="33" t="s">
        <v>754</v>
      </c>
      <c r="J364" s="33">
        <v>388.23</v>
      </c>
      <c r="K364" s="33" t="s">
        <v>760</v>
      </c>
      <c r="L364" s="75">
        <v>1323000</v>
      </c>
      <c r="M364" s="52">
        <v>632000</v>
      </c>
      <c r="N364" s="128">
        <v>0.25</v>
      </c>
      <c r="O364" s="93">
        <v>0.03</v>
      </c>
      <c r="P364" s="33">
        <v>388.23</v>
      </c>
      <c r="Q364" s="52">
        <f t="shared" si="72"/>
        <v>1840200</v>
      </c>
      <c r="R364" s="94">
        <v>0.5</v>
      </c>
      <c r="S364" s="94">
        <v>1</v>
      </c>
      <c r="T364" s="52">
        <f t="shared" si="74"/>
        <v>920000</v>
      </c>
      <c r="U364" s="241"/>
    </row>
    <row r="365" spans="1:21" ht="61.5" customHeight="1" x14ac:dyDescent="0.3">
      <c r="A365" s="33" t="s">
        <v>494</v>
      </c>
      <c r="B365" s="33" t="s">
        <v>544</v>
      </c>
      <c r="C365" s="33" t="s">
        <v>1405</v>
      </c>
      <c r="D365" s="33" t="s">
        <v>1823</v>
      </c>
      <c r="E365" s="33">
        <v>1990</v>
      </c>
      <c r="F365" s="33" t="s">
        <v>24</v>
      </c>
      <c r="G365" s="33" t="s">
        <v>46</v>
      </c>
      <c r="H365" s="33" t="s">
        <v>37</v>
      </c>
      <c r="I365" s="33" t="s">
        <v>44</v>
      </c>
      <c r="J365" s="33">
        <v>12</v>
      </c>
      <c r="K365" s="33" t="s">
        <v>498</v>
      </c>
      <c r="L365" s="75">
        <v>1320000</v>
      </c>
      <c r="M365" s="52">
        <v>45000</v>
      </c>
      <c r="N365" s="128">
        <v>0.85</v>
      </c>
      <c r="O365" s="94">
        <v>0.35</v>
      </c>
      <c r="P365" s="33">
        <v>12</v>
      </c>
      <c r="Q365" s="52">
        <f t="shared" ref="Q365:Q379" si="75">FLOOR(M365*N365*O365*P365,100)</f>
        <v>160600</v>
      </c>
      <c r="R365" s="94">
        <v>1</v>
      </c>
      <c r="S365" s="94">
        <v>0.5</v>
      </c>
      <c r="T365" s="52">
        <f t="shared" si="74"/>
        <v>80000</v>
      </c>
      <c r="U365" s="29">
        <f t="shared" ref="U365:U367" si="76">T365</f>
        <v>80000</v>
      </c>
    </row>
    <row r="366" spans="1:21" ht="61.5" customHeight="1" x14ac:dyDescent="0.3">
      <c r="A366" s="33" t="s">
        <v>494</v>
      </c>
      <c r="B366" s="33" t="s">
        <v>1831</v>
      </c>
      <c r="C366" s="33" t="s">
        <v>1406</v>
      </c>
      <c r="D366" s="33" t="s">
        <v>1824</v>
      </c>
      <c r="E366" s="33">
        <v>2003</v>
      </c>
      <c r="F366" s="33" t="s">
        <v>24</v>
      </c>
      <c r="G366" s="33" t="s">
        <v>36</v>
      </c>
      <c r="H366" s="33" t="s">
        <v>37</v>
      </c>
      <c r="I366" s="33" t="s">
        <v>44</v>
      </c>
      <c r="J366" s="33">
        <v>30</v>
      </c>
      <c r="K366" s="33" t="s">
        <v>498</v>
      </c>
      <c r="L366" s="75">
        <v>1299000</v>
      </c>
      <c r="M366" s="52">
        <v>126000</v>
      </c>
      <c r="N366" s="128">
        <v>0.85</v>
      </c>
      <c r="O366" s="94">
        <v>0.35</v>
      </c>
      <c r="P366" s="33">
        <v>30</v>
      </c>
      <c r="Q366" s="52">
        <f t="shared" si="75"/>
        <v>1124500</v>
      </c>
      <c r="R366" s="94">
        <v>1</v>
      </c>
      <c r="S366" s="94">
        <v>1</v>
      </c>
      <c r="T366" s="52">
        <f t="shared" si="74"/>
        <v>1124000</v>
      </c>
      <c r="U366" s="29">
        <f t="shared" si="76"/>
        <v>1124000</v>
      </c>
    </row>
    <row r="367" spans="1:21" ht="61.5" customHeight="1" x14ac:dyDescent="0.3">
      <c r="A367" s="33" t="s">
        <v>494</v>
      </c>
      <c r="B367" s="33" t="s">
        <v>1832</v>
      </c>
      <c r="C367" s="33" t="s">
        <v>1407</v>
      </c>
      <c r="D367" s="33" t="s">
        <v>1825</v>
      </c>
      <c r="E367" s="33">
        <v>2012</v>
      </c>
      <c r="F367" s="33" t="s">
        <v>24</v>
      </c>
      <c r="G367" s="33" t="s">
        <v>633</v>
      </c>
      <c r="H367" s="33" t="s">
        <v>37</v>
      </c>
      <c r="I367" s="33" t="s">
        <v>44</v>
      </c>
      <c r="J367" s="33">
        <v>3</v>
      </c>
      <c r="K367" s="33" t="s">
        <v>498</v>
      </c>
      <c r="L367" s="75">
        <v>1160000</v>
      </c>
      <c r="M367" s="52">
        <v>300000</v>
      </c>
      <c r="N367" s="128">
        <v>0.85</v>
      </c>
      <c r="O367" s="94">
        <v>0.35</v>
      </c>
      <c r="P367" s="33">
        <v>3</v>
      </c>
      <c r="Q367" s="52">
        <f t="shared" si="75"/>
        <v>267700</v>
      </c>
      <c r="R367" s="94">
        <v>1</v>
      </c>
      <c r="S367" s="129">
        <v>0.42857142857142855</v>
      </c>
      <c r="T367" s="52">
        <f t="shared" si="74"/>
        <v>114000</v>
      </c>
      <c r="U367" s="29">
        <f t="shared" si="76"/>
        <v>114000</v>
      </c>
    </row>
    <row r="368" spans="1:21" ht="61.5" customHeight="1" x14ac:dyDescent="0.3">
      <c r="A368" s="240" t="s">
        <v>494</v>
      </c>
      <c r="B368" s="240" t="s">
        <v>546</v>
      </c>
      <c r="C368" s="240" t="s">
        <v>1408</v>
      </c>
      <c r="D368" s="240" t="s">
        <v>1826</v>
      </c>
      <c r="E368" s="33">
        <v>2011</v>
      </c>
      <c r="F368" s="33" t="s">
        <v>150</v>
      </c>
      <c r="G368" s="33" t="s">
        <v>25</v>
      </c>
      <c r="H368" s="33" t="s">
        <v>37</v>
      </c>
      <c r="I368" s="33" t="s">
        <v>151</v>
      </c>
      <c r="J368" s="33">
        <v>55.3</v>
      </c>
      <c r="K368" s="33" t="s">
        <v>547</v>
      </c>
      <c r="L368" s="75">
        <v>1134000</v>
      </c>
      <c r="M368" s="52">
        <v>614000</v>
      </c>
      <c r="N368" s="128">
        <v>1</v>
      </c>
      <c r="O368" s="94">
        <v>0.1</v>
      </c>
      <c r="P368" s="33">
        <v>55.3</v>
      </c>
      <c r="Q368" s="52">
        <f t="shared" si="75"/>
        <v>3395400</v>
      </c>
      <c r="R368" s="94">
        <v>1</v>
      </c>
      <c r="S368" s="94">
        <v>1</v>
      </c>
      <c r="T368" s="52">
        <f t="shared" si="74"/>
        <v>3395000</v>
      </c>
      <c r="U368" s="241">
        <f>SUM(T368:T369)</f>
        <v>4341000</v>
      </c>
    </row>
    <row r="369" spans="1:21" ht="61.5" customHeight="1" x14ac:dyDescent="0.3">
      <c r="A369" s="240"/>
      <c r="B369" s="240"/>
      <c r="C369" s="240"/>
      <c r="D369" s="240"/>
      <c r="E369" s="33">
        <v>2011</v>
      </c>
      <c r="F369" s="33" t="s">
        <v>313</v>
      </c>
      <c r="G369" s="33" t="s">
        <v>548</v>
      </c>
      <c r="H369" s="33" t="s">
        <v>549</v>
      </c>
      <c r="I369" s="33" t="s">
        <v>151</v>
      </c>
      <c r="J369" s="33">
        <v>411</v>
      </c>
      <c r="K369" s="33" t="s">
        <v>550</v>
      </c>
      <c r="L369" s="75">
        <v>1134000</v>
      </c>
      <c r="M369" s="52">
        <v>614000</v>
      </c>
      <c r="N369" s="128">
        <v>0.25</v>
      </c>
      <c r="O369" s="93">
        <v>0.03</v>
      </c>
      <c r="P369" s="33">
        <v>411</v>
      </c>
      <c r="Q369" s="52">
        <f t="shared" si="75"/>
        <v>1892600</v>
      </c>
      <c r="R369" s="94">
        <v>0.5</v>
      </c>
      <c r="S369" s="94">
        <v>1</v>
      </c>
      <c r="T369" s="52">
        <f t="shared" ref="T369:T382" si="77">ROUNDDOWN(Q369*R369*S369,-3)</f>
        <v>946000</v>
      </c>
      <c r="U369" s="241"/>
    </row>
    <row r="370" spans="1:21" ht="61.5" customHeight="1" x14ac:dyDescent="0.3">
      <c r="A370" s="33" t="s">
        <v>494</v>
      </c>
      <c r="B370" s="33" t="s">
        <v>552</v>
      </c>
      <c r="C370" s="33" t="s">
        <v>1409</v>
      </c>
      <c r="D370" s="33" t="s">
        <v>1827</v>
      </c>
      <c r="E370" s="33">
        <v>2012</v>
      </c>
      <c r="F370" s="33" t="s">
        <v>24</v>
      </c>
      <c r="G370" s="33" t="s">
        <v>33</v>
      </c>
      <c r="H370" s="33" t="s">
        <v>761</v>
      </c>
      <c r="I370" s="33" t="s">
        <v>44</v>
      </c>
      <c r="J370" s="33">
        <v>1.08</v>
      </c>
      <c r="K370" s="33" t="s">
        <v>498</v>
      </c>
      <c r="L370" s="75">
        <v>2410000</v>
      </c>
      <c r="M370" s="52">
        <v>382000</v>
      </c>
      <c r="N370" s="128">
        <v>0.85</v>
      </c>
      <c r="O370" s="94">
        <v>0.35</v>
      </c>
      <c r="P370" s="33">
        <v>1.08</v>
      </c>
      <c r="Q370" s="52">
        <f t="shared" si="75"/>
        <v>122700</v>
      </c>
      <c r="R370" s="94">
        <v>1</v>
      </c>
      <c r="S370" s="94">
        <f t="shared" ref="S370:S371" si="78">1/3</f>
        <v>0.33333333333333331</v>
      </c>
      <c r="T370" s="52">
        <f t="shared" si="77"/>
        <v>40000</v>
      </c>
      <c r="U370" s="29">
        <f t="shared" ref="U370:U371" si="79">T370</f>
        <v>40000</v>
      </c>
    </row>
    <row r="371" spans="1:21" ht="61.5" customHeight="1" x14ac:dyDescent="0.3">
      <c r="A371" s="33" t="s">
        <v>494</v>
      </c>
      <c r="B371" s="33" t="s">
        <v>553</v>
      </c>
      <c r="C371" s="33" t="s">
        <v>1410</v>
      </c>
      <c r="D371" s="33" t="s">
        <v>1827</v>
      </c>
      <c r="E371" s="33">
        <v>2012</v>
      </c>
      <c r="F371" s="33" t="s">
        <v>24</v>
      </c>
      <c r="G371" s="33" t="s">
        <v>33</v>
      </c>
      <c r="H371" s="33" t="s">
        <v>762</v>
      </c>
      <c r="I371" s="33" t="s">
        <v>44</v>
      </c>
      <c r="J371" s="33">
        <v>1.08</v>
      </c>
      <c r="K371" s="33" t="s">
        <v>498</v>
      </c>
      <c r="L371" s="75">
        <v>2757000</v>
      </c>
      <c r="M371" s="52">
        <v>392000</v>
      </c>
      <c r="N371" s="128">
        <v>0.85</v>
      </c>
      <c r="O371" s="94">
        <v>0.35</v>
      </c>
      <c r="P371" s="33">
        <v>1.08</v>
      </c>
      <c r="Q371" s="52">
        <f t="shared" si="75"/>
        <v>125900</v>
      </c>
      <c r="R371" s="94">
        <v>1</v>
      </c>
      <c r="S371" s="94">
        <f t="shared" si="78"/>
        <v>0.33333333333333331</v>
      </c>
      <c r="T371" s="52">
        <f t="shared" si="77"/>
        <v>41000</v>
      </c>
      <c r="U371" s="29">
        <f t="shared" si="79"/>
        <v>41000</v>
      </c>
    </row>
    <row r="372" spans="1:21" ht="61.5" customHeight="1" x14ac:dyDescent="0.3">
      <c r="A372" s="33" t="s">
        <v>494</v>
      </c>
      <c r="B372" s="33">
        <v>871</v>
      </c>
      <c r="C372" s="33" t="s">
        <v>1411</v>
      </c>
      <c r="D372" s="33" t="s">
        <v>1828</v>
      </c>
      <c r="E372" s="33">
        <v>1994</v>
      </c>
      <c r="F372" s="33" t="s">
        <v>24</v>
      </c>
      <c r="G372" s="33" t="s">
        <v>554</v>
      </c>
      <c r="H372" s="33" t="s">
        <v>235</v>
      </c>
      <c r="I372" s="33" t="s">
        <v>240</v>
      </c>
      <c r="J372" s="33">
        <v>9</v>
      </c>
      <c r="K372" s="33" t="s">
        <v>498</v>
      </c>
      <c r="L372" s="75">
        <v>1767000</v>
      </c>
      <c r="M372" s="52">
        <v>22000</v>
      </c>
      <c r="N372" s="128">
        <v>0.85</v>
      </c>
      <c r="O372" s="94">
        <v>0.35</v>
      </c>
      <c r="P372" s="33">
        <v>9</v>
      </c>
      <c r="Q372" s="52">
        <f t="shared" si="75"/>
        <v>58900</v>
      </c>
      <c r="R372" s="94">
        <v>1</v>
      </c>
      <c r="S372" s="94">
        <v>1</v>
      </c>
      <c r="T372" s="52">
        <f t="shared" si="77"/>
        <v>58000</v>
      </c>
      <c r="U372" s="29">
        <f>T372</f>
        <v>58000</v>
      </c>
    </row>
    <row r="373" spans="1:21" ht="61.5" customHeight="1" x14ac:dyDescent="0.3">
      <c r="A373" s="33" t="s">
        <v>494</v>
      </c>
      <c r="B373" s="33" t="s">
        <v>555</v>
      </c>
      <c r="C373" s="33" t="s">
        <v>1412</v>
      </c>
      <c r="D373" s="33" t="s">
        <v>1829</v>
      </c>
      <c r="E373" s="33">
        <v>1998</v>
      </c>
      <c r="F373" s="33" t="s">
        <v>24</v>
      </c>
      <c r="G373" s="33" t="s">
        <v>25</v>
      </c>
      <c r="H373" s="33" t="s">
        <v>235</v>
      </c>
      <c r="I373" s="33" t="s">
        <v>240</v>
      </c>
      <c r="J373" s="33">
        <v>18</v>
      </c>
      <c r="K373" s="33" t="s">
        <v>498</v>
      </c>
      <c r="L373" s="75">
        <v>1226000</v>
      </c>
      <c r="M373" s="52">
        <v>22000</v>
      </c>
      <c r="N373" s="128">
        <v>0.85</v>
      </c>
      <c r="O373" s="94">
        <v>0.35</v>
      </c>
      <c r="P373" s="33">
        <v>18</v>
      </c>
      <c r="Q373" s="52">
        <f t="shared" si="75"/>
        <v>117800</v>
      </c>
      <c r="R373" s="94">
        <v>1</v>
      </c>
      <c r="S373" s="94">
        <v>0.42</v>
      </c>
      <c r="T373" s="52">
        <f t="shared" si="77"/>
        <v>49000</v>
      </c>
      <c r="U373" s="29">
        <f t="shared" ref="U373" si="80">T373</f>
        <v>49000</v>
      </c>
    </row>
    <row r="374" spans="1:21" ht="61.5" customHeight="1" x14ac:dyDescent="0.3">
      <c r="A374" s="240" t="s">
        <v>494</v>
      </c>
      <c r="B374" s="240" t="s">
        <v>556</v>
      </c>
      <c r="C374" s="240" t="s">
        <v>1413</v>
      </c>
      <c r="D374" s="240" t="s">
        <v>1830</v>
      </c>
      <c r="E374" s="33">
        <v>2004</v>
      </c>
      <c r="F374" s="33" t="s">
        <v>24</v>
      </c>
      <c r="G374" s="33" t="s">
        <v>33</v>
      </c>
      <c r="H374" s="33" t="s">
        <v>37</v>
      </c>
      <c r="I374" s="33" t="s">
        <v>44</v>
      </c>
      <c r="J374" s="33">
        <v>13</v>
      </c>
      <c r="K374" s="33" t="s">
        <v>498</v>
      </c>
      <c r="L374" s="75">
        <v>1156000</v>
      </c>
      <c r="M374" s="52">
        <v>142000</v>
      </c>
      <c r="N374" s="128">
        <v>0.85</v>
      </c>
      <c r="O374" s="94">
        <v>0.35</v>
      </c>
      <c r="P374" s="33">
        <v>13</v>
      </c>
      <c r="Q374" s="52">
        <f t="shared" si="75"/>
        <v>549100</v>
      </c>
      <c r="R374" s="94">
        <v>1</v>
      </c>
      <c r="S374" s="94">
        <v>1</v>
      </c>
      <c r="T374" s="52">
        <f t="shared" si="77"/>
        <v>549000</v>
      </c>
      <c r="U374" s="241">
        <f>SUM(T374:T375)</f>
        <v>1098000</v>
      </c>
    </row>
    <row r="375" spans="1:21" ht="61.5" customHeight="1" x14ac:dyDescent="0.3">
      <c r="A375" s="240"/>
      <c r="B375" s="240"/>
      <c r="C375" s="240"/>
      <c r="D375" s="240"/>
      <c r="E375" s="33">
        <v>2004</v>
      </c>
      <c r="F375" s="33" t="s">
        <v>24</v>
      </c>
      <c r="G375" s="33" t="s">
        <v>36</v>
      </c>
      <c r="H375" s="33" t="s">
        <v>37</v>
      </c>
      <c r="I375" s="33" t="s">
        <v>44</v>
      </c>
      <c r="J375" s="33">
        <v>13</v>
      </c>
      <c r="K375" s="33" t="s">
        <v>498</v>
      </c>
      <c r="L375" s="75">
        <v>1156000</v>
      </c>
      <c r="M375" s="52">
        <v>142000</v>
      </c>
      <c r="N375" s="128">
        <v>0.85</v>
      </c>
      <c r="O375" s="94">
        <v>0.35</v>
      </c>
      <c r="P375" s="33">
        <v>13</v>
      </c>
      <c r="Q375" s="52">
        <f t="shared" si="75"/>
        <v>549100</v>
      </c>
      <c r="R375" s="94">
        <v>1</v>
      </c>
      <c r="S375" s="94">
        <v>1</v>
      </c>
      <c r="T375" s="52">
        <f t="shared" si="77"/>
        <v>549000</v>
      </c>
      <c r="U375" s="241"/>
    </row>
    <row r="376" spans="1:21" ht="61.5" customHeight="1" x14ac:dyDescent="0.3">
      <c r="A376" s="33" t="s">
        <v>494</v>
      </c>
      <c r="B376" s="33" t="s">
        <v>557</v>
      </c>
      <c r="C376" s="33" t="s">
        <v>1414</v>
      </c>
      <c r="D376" s="33" t="s">
        <v>1833</v>
      </c>
      <c r="E376" s="33">
        <v>2009</v>
      </c>
      <c r="F376" s="33" t="s">
        <v>24</v>
      </c>
      <c r="G376" s="33" t="s">
        <v>33</v>
      </c>
      <c r="H376" s="33" t="s">
        <v>37</v>
      </c>
      <c r="I376" s="33" t="s">
        <v>558</v>
      </c>
      <c r="J376" s="33">
        <v>15</v>
      </c>
      <c r="K376" s="33" t="s">
        <v>498</v>
      </c>
      <c r="L376" s="75">
        <v>1206000</v>
      </c>
      <c r="M376" s="52">
        <v>206000</v>
      </c>
      <c r="N376" s="128">
        <v>0.85</v>
      </c>
      <c r="O376" s="94">
        <v>0.35</v>
      </c>
      <c r="P376" s="33">
        <v>15</v>
      </c>
      <c r="Q376" s="52">
        <f t="shared" si="75"/>
        <v>919200</v>
      </c>
      <c r="R376" s="94">
        <v>1</v>
      </c>
      <c r="S376" s="94">
        <v>1</v>
      </c>
      <c r="T376" s="52">
        <f t="shared" si="77"/>
        <v>919000</v>
      </c>
      <c r="U376" s="29">
        <f>T376</f>
        <v>919000</v>
      </c>
    </row>
    <row r="377" spans="1:21" ht="61.5" customHeight="1" x14ac:dyDescent="0.3">
      <c r="A377" s="33" t="s">
        <v>494</v>
      </c>
      <c r="B377" s="33" t="s">
        <v>559</v>
      </c>
      <c r="C377" s="33" t="s">
        <v>1415</v>
      </c>
      <c r="D377" s="33" t="s">
        <v>763</v>
      </c>
      <c r="E377" s="33">
        <v>2013</v>
      </c>
      <c r="F377" s="33" t="s">
        <v>24</v>
      </c>
      <c r="G377" s="33" t="s">
        <v>25</v>
      </c>
      <c r="H377" s="33" t="s">
        <v>606</v>
      </c>
      <c r="I377" s="33" t="s">
        <v>91</v>
      </c>
      <c r="J377" s="33">
        <v>7.5</v>
      </c>
      <c r="K377" s="33" t="s">
        <v>498</v>
      </c>
      <c r="L377" s="75">
        <v>1680000</v>
      </c>
      <c r="M377" s="52">
        <v>330000</v>
      </c>
      <c r="N377" s="128">
        <v>0.85</v>
      </c>
      <c r="O377" s="94">
        <v>0.35</v>
      </c>
      <c r="P377" s="33">
        <v>7.5</v>
      </c>
      <c r="Q377" s="52">
        <f t="shared" si="75"/>
        <v>736300</v>
      </c>
      <c r="R377" s="94">
        <v>0.5</v>
      </c>
      <c r="S377" s="94">
        <v>1</v>
      </c>
      <c r="T377" s="52">
        <f t="shared" si="77"/>
        <v>368000</v>
      </c>
      <c r="U377" s="29">
        <f>T377</f>
        <v>368000</v>
      </c>
    </row>
    <row r="378" spans="1:21" ht="61.5" customHeight="1" x14ac:dyDescent="0.3">
      <c r="A378" s="33" t="s">
        <v>494</v>
      </c>
      <c r="B378" s="118" t="s">
        <v>764</v>
      </c>
      <c r="C378" s="33" t="s">
        <v>1416</v>
      </c>
      <c r="D378" s="33" t="s">
        <v>1834</v>
      </c>
      <c r="E378" s="118" t="s">
        <v>525</v>
      </c>
      <c r="F378" s="118" t="s">
        <v>24</v>
      </c>
      <c r="G378" s="118" t="s">
        <v>560</v>
      </c>
      <c r="H378" s="118" t="s">
        <v>37</v>
      </c>
      <c r="I378" s="118" t="s">
        <v>44</v>
      </c>
      <c r="J378" s="118" t="s">
        <v>561</v>
      </c>
      <c r="K378" s="33" t="s">
        <v>498</v>
      </c>
      <c r="L378" s="75">
        <v>1310000</v>
      </c>
      <c r="M378" s="35">
        <v>349000</v>
      </c>
      <c r="N378" s="126">
        <v>0.85</v>
      </c>
      <c r="O378" s="37">
        <v>0.35</v>
      </c>
      <c r="P378" s="130">
        <v>15</v>
      </c>
      <c r="Q378" s="35">
        <f t="shared" si="75"/>
        <v>1557400</v>
      </c>
      <c r="R378" s="36">
        <v>0.5</v>
      </c>
      <c r="S378" s="36">
        <v>1</v>
      </c>
      <c r="T378" s="35">
        <f t="shared" si="77"/>
        <v>778000</v>
      </c>
      <c r="U378" s="23">
        <f>T378</f>
        <v>778000</v>
      </c>
    </row>
    <row r="379" spans="1:21" ht="61.5" customHeight="1" x14ac:dyDescent="0.3">
      <c r="A379" s="33" t="s">
        <v>494</v>
      </c>
      <c r="B379" s="118" t="s">
        <v>765</v>
      </c>
      <c r="C379" s="118" t="s">
        <v>1417</v>
      </c>
      <c r="D379" s="118" t="s">
        <v>1835</v>
      </c>
      <c r="E379" s="118" t="s">
        <v>525</v>
      </c>
      <c r="F379" s="118" t="s">
        <v>24</v>
      </c>
      <c r="G379" s="118" t="s">
        <v>562</v>
      </c>
      <c r="H379" s="118" t="s">
        <v>37</v>
      </c>
      <c r="I379" s="118" t="s">
        <v>44</v>
      </c>
      <c r="J379" s="118" t="s">
        <v>561</v>
      </c>
      <c r="K379" s="33" t="s">
        <v>498</v>
      </c>
      <c r="L379" s="75">
        <v>1310000</v>
      </c>
      <c r="M379" s="80">
        <v>349000</v>
      </c>
      <c r="N379" s="131">
        <v>0.85</v>
      </c>
      <c r="O379" s="122">
        <v>0.35</v>
      </c>
      <c r="P379" s="34">
        <v>15</v>
      </c>
      <c r="Q379" s="35">
        <f t="shared" si="75"/>
        <v>1557400</v>
      </c>
      <c r="R379" s="121">
        <v>0.5</v>
      </c>
      <c r="S379" s="121">
        <v>1</v>
      </c>
      <c r="T379" s="35">
        <f t="shared" si="77"/>
        <v>778000</v>
      </c>
      <c r="U379" s="23">
        <f>T379</f>
        <v>778000</v>
      </c>
    </row>
    <row r="380" spans="1:21" ht="61.5" customHeight="1" x14ac:dyDescent="0.3">
      <c r="A380" s="33" t="s">
        <v>494</v>
      </c>
      <c r="B380" s="118" t="s">
        <v>767</v>
      </c>
      <c r="C380" s="118" t="s">
        <v>1418</v>
      </c>
      <c r="D380" s="118" t="s">
        <v>1836</v>
      </c>
      <c r="E380" s="118" t="s">
        <v>536</v>
      </c>
      <c r="F380" s="118" t="s">
        <v>24</v>
      </c>
      <c r="G380" s="118" t="s">
        <v>719</v>
      </c>
      <c r="H380" s="118" t="s">
        <v>424</v>
      </c>
      <c r="I380" s="118" t="s">
        <v>91</v>
      </c>
      <c r="J380" s="34">
        <v>1.5</v>
      </c>
      <c r="K380" s="33" t="s">
        <v>498</v>
      </c>
      <c r="L380" s="75">
        <v>1183000</v>
      </c>
      <c r="M380" s="35">
        <v>299000</v>
      </c>
      <c r="N380" s="126">
        <v>0.85</v>
      </c>
      <c r="O380" s="37">
        <v>0.35</v>
      </c>
      <c r="P380" s="34">
        <v>1.5</v>
      </c>
      <c r="Q380" s="35">
        <f t="shared" ref="Q380:Q382" si="81">FLOOR(M380*N380*O380*P380,100)</f>
        <v>133400</v>
      </c>
      <c r="R380" s="36">
        <v>0.5</v>
      </c>
      <c r="S380" s="36">
        <v>0.5</v>
      </c>
      <c r="T380" s="35">
        <f t="shared" si="77"/>
        <v>33000</v>
      </c>
      <c r="U380" s="41">
        <f t="shared" ref="U380:U382" si="82">SUM(T380)</f>
        <v>33000</v>
      </c>
    </row>
    <row r="381" spans="1:21" ht="61.5" customHeight="1" x14ac:dyDescent="0.3">
      <c r="A381" s="33" t="s">
        <v>494</v>
      </c>
      <c r="B381" s="118" t="s">
        <v>768</v>
      </c>
      <c r="C381" s="118" t="s">
        <v>1419</v>
      </c>
      <c r="D381" s="118" t="s">
        <v>1837</v>
      </c>
      <c r="E381" s="118" t="s">
        <v>536</v>
      </c>
      <c r="F381" s="118" t="s">
        <v>24</v>
      </c>
      <c r="G381" s="118" t="s">
        <v>769</v>
      </c>
      <c r="H381" s="118" t="s">
        <v>424</v>
      </c>
      <c r="I381" s="118" t="s">
        <v>91</v>
      </c>
      <c r="J381" s="34">
        <v>1.5</v>
      </c>
      <c r="K381" s="33" t="s">
        <v>498</v>
      </c>
      <c r="L381" s="75">
        <v>1183000</v>
      </c>
      <c r="M381" s="35">
        <v>299000</v>
      </c>
      <c r="N381" s="126">
        <v>0.85</v>
      </c>
      <c r="O381" s="37">
        <v>0.35</v>
      </c>
      <c r="P381" s="34">
        <v>1.5</v>
      </c>
      <c r="Q381" s="35">
        <f t="shared" si="81"/>
        <v>133400</v>
      </c>
      <c r="R381" s="36">
        <v>0.5</v>
      </c>
      <c r="S381" s="36">
        <v>0.5</v>
      </c>
      <c r="T381" s="35">
        <f t="shared" si="77"/>
        <v>33000</v>
      </c>
      <c r="U381" s="41">
        <f t="shared" si="82"/>
        <v>33000</v>
      </c>
    </row>
    <row r="382" spans="1:21" ht="61.5" customHeight="1" x14ac:dyDescent="0.3">
      <c r="A382" s="33" t="s">
        <v>494</v>
      </c>
      <c r="B382" s="118" t="s">
        <v>770</v>
      </c>
      <c r="C382" s="118" t="s">
        <v>1420</v>
      </c>
      <c r="D382" s="118" t="s">
        <v>1838</v>
      </c>
      <c r="E382" s="118" t="s">
        <v>536</v>
      </c>
      <c r="F382" s="118" t="s">
        <v>24</v>
      </c>
      <c r="G382" s="118" t="s">
        <v>694</v>
      </c>
      <c r="H382" s="118" t="s">
        <v>37</v>
      </c>
      <c r="I382" s="118" t="s">
        <v>91</v>
      </c>
      <c r="J382" s="34">
        <v>17.135000000000002</v>
      </c>
      <c r="K382" s="33" t="s">
        <v>498</v>
      </c>
      <c r="L382" s="75">
        <v>1246000</v>
      </c>
      <c r="M382" s="35">
        <v>308000</v>
      </c>
      <c r="N382" s="126">
        <v>0.85</v>
      </c>
      <c r="O382" s="37">
        <v>0.35</v>
      </c>
      <c r="P382" s="34">
        <v>17.135000000000002</v>
      </c>
      <c r="Q382" s="35">
        <f t="shared" si="81"/>
        <v>1570000</v>
      </c>
      <c r="R382" s="36">
        <v>0.5</v>
      </c>
      <c r="S382" s="36">
        <v>1</v>
      </c>
      <c r="T382" s="35">
        <f t="shared" si="77"/>
        <v>785000</v>
      </c>
      <c r="U382" s="41">
        <f t="shared" si="82"/>
        <v>785000</v>
      </c>
    </row>
    <row r="383" spans="1:21" ht="61.5" customHeight="1" x14ac:dyDescent="0.3">
      <c r="A383" s="33" t="s">
        <v>494</v>
      </c>
      <c r="B383" s="33" t="s">
        <v>771</v>
      </c>
      <c r="C383" s="33" t="s">
        <v>1421</v>
      </c>
      <c r="D383" s="33" t="s">
        <v>1839</v>
      </c>
      <c r="E383" s="34">
        <v>1996</v>
      </c>
      <c r="F383" s="33" t="s">
        <v>24</v>
      </c>
      <c r="G383" s="33" t="s">
        <v>25</v>
      </c>
      <c r="H383" s="33" t="s">
        <v>235</v>
      </c>
      <c r="I383" s="34" t="s">
        <v>44</v>
      </c>
      <c r="J383" s="34">
        <v>3.6</v>
      </c>
      <c r="K383" s="33" t="s">
        <v>28</v>
      </c>
      <c r="L383" s="75">
        <v>4850000</v>
      </c>
      <c r="M383" s="35">
        <v>60000</v>
      </c>
      <c r="N383" s="126">
        <v>0.85</v>
      </c>
      <c r="O383" s="37">
        <v>0.35</v>
      </c>
      <c r="P383" s="53">
        <v>3.6</v>
      </c>
      <c r="Q383" s="54">
        <v>55600</v>
      </c>
      <c r="R383" s="55">
        <v>0.5</v>
      </c>
      <c r="S383" s="132">
        <v>1</v>
      </c>
      <c r="T383" s="54">
        <v>27000</v>
      </c>
      <c r="U383" s="19">
        <v>27000</v>
      </c>
    </row>
    <row r="384" spans="1:21" ht="61.5" customHeight="1" x14ac:dyDescent="0.3">
      <c r="A384" s="33" t="s">
        <v>494</v>
      </c>
      <c r="B384" s="33" t="s">
        <v>774</v>
      </c>
      <c r="C384" s="34" t="s">
        <v>1263</v>
      </c>
      <c r="D384" s="33" t="s">
        <v>1840</v>
      </c>
      <c r="E384" s="34">
        <v>2014</v>
      </c>
      <c r="F384" s="34" t="s">
        <v>775</v>
      </c>
      <c r="G384" s="34" t="s">
        <v>25</v>
      </c>
      <c r="H384" s="34" t="s">
        <v>748</v>
      </c>
      <c r="I384" s="34" t="s">
        <v>564</v>
      </c>
      <c r="J384" s="34">
        <v>35</v>
      </c>
      <c r="K384" s="33" t="s">
        <v>28</v>
      </c>
      <c r="L384" s="35">
        <v>1930000</v>
      </c>
      <c r="M384" s="35">
        <v>124000</v>
      </c>
      <c r="N384" s="126">
        <v>0.85</v>
      </c>
      <c r="O384" s="37">
        <v>0.35</v>
      </c>
      <c r="P384" s="70">
        <v>35</v>
      </c>
      <c r="Q384" s="54">
        <f t="shared" ref="Q384:Q399" si="83">FLOOR(M384*N384*O384*P384,100)</f>
        <v>1291100</v>
      </c>
      <c r="R384" s="55">
        <v>1</v>
      </c>
      <c r="S384" s="55">
        <v>1</v>
      </c>
      <c r="T384" s="54">
        <f t="shared" ref="T384:T399" si="84">ROUNDDOWN(Q384*R384*S384,-3)</f>
        <v>1291000</v>
      </c>
      <c r="U384" s="19">
        <f t="shared" ref="U384:U386" si="85">T384</f>
        <v>1291000</v>
      </c>
    </row>
    <row r="385" spans="1:21" ht="61.5" customHeight="1" x14ac:dyDescent="0.3">
      <c r="A385" s="33" t="s">
        <v>494</v>
      </c>
      <c r="B385" s="33" t="s">
        <v>1843</v>
      </c>
      <c r="C385" s="34" t="s">
        <v>1422</v>
      </c>
      <c r="D385" s="33" t="s">
        <v>1841</v>
      </c>
      <c r="E385" s="34">
        <v>2014</v>
      </c>
      <c r="F385" s="34" t="s">
        <v>775</v>
      </c>
      <c r="G385" s="34" t="s">
        <v>747</v>
      </c>
      <c r="H385" s="34" t="s">
        <v>780</v>
      </c>
      <c r="I385" s="34" t="s">
        <v>781</v>
      </c>
      <c r="J385" s="34">
        <v>1.4950000000000001</v>
      </c>
      <c r="K385" s="33" t="s">
        <v>782</v>
      </c>
      <c r="L385" s="75">
        <v>1506000</v>
      </c>
      <c r="M385" s="35">
        <v>291000</v>
      </c>
      <c r="N385" s="131">
        <v>0.85</v>
      </c>
      <c r="O385" s="36">
        <v>0.35</v>
      </c>
      <c r="P385" s="34">
        <v>1.4950000000000001</v>
      </c>
      <c r="Q385" s="133">
        <f t="shared" si="83"/>
        <v>129400</v>
      </c>
      <c r="R385" s="36">
        <v>0.5</v>
      </c>
      <c r="S385" s="36">
        <v>1</v>
      </c>
      <c r="T385" s="35">
        <f t="shared" si="84"/>
        <v>64000</v>
      </c>
      <c r="U385" s="41">
        <f t="shared" si="85"/>
        <v>64000</v>
      </c>
    </row>
    <row r="386" spans="1:21" ht="61.5" customHeight="1" x14ac:dyDescent="0.3">
      <c r="A386" s="33" t="s">
        <v>494</v>
      </c>
      <c r="B386" s="33" t="s">
        <v>1843</v>
      </c>
      <c r="C386" s="134" t="s">
        <v>1423</v>
      </c>
      <c r="D386" s="135" t="s">
        <v>1842</v>
      </c>
      <c r="E386" s="34">
        <v>2014</v>
      </c>
      <c r="F386" s="34" t="s">
        <v>775</v>
      </c>
      <c r="G386" s="34" t="s">
        <v>783</v>
      </c>
      <c r="H386" s="34" t="s">
        <v>778</v>
      </c>
      <c r="I386" s="34" t="s">
        <v>779</v>
      </c>
      <c r="J386" s="34">
        <v>1.575</v>
      </c>
      <c r="K386" s="33" t="s">
        <v>784</v>
      </c>
      <c r="L386" s="75">
        <v>1506000</v>
      </c>
      <c r="M386" s="35">
        <v>291000</v>
      </c>
      <c r="N386" s="131">
        <v>0.85</v>
      </c>
      <c r="O386" s="36">
        <v>0.35</v>
      </c>
      <c r="P386" s="34">
        <v>1.4950000000000001</v>
      </c>
      <c r="Q386" s="133">
        <f t="shared" si="83"/>
        <v>129400</v>
      </c>
      <c r="R386" s="36">
        <v>0.5</v>
      </c>
      <c r="S386" s="36">
        <v>1</v>
      </c>
      <c r="T386" s="35">
        <f t="shared" si="84"/>
        <v>64000</v>
      </c>
      <c r="U386" s="41">
        <f t="shared" si="85"/>
        <v>64000</v>
      </c>
    </row>
    <row r="387" spans="1:21" ht="61.5" customHeight="1" x14ac:dyDescent="0.3">
      <c r="A387" s="33" t="s">
        <v>494</v>
      </c>
      <c r="B387" s="33" t="s">
        <v>567</v>
      </c>
      <c r="C387" s="34" t="s">
        <v>1424</v>
      </c>
      <c r="D387" s="33" t="s">
        <v>1844</v>
      </c>
      <c r="E387" s="34">
        <v>2007</v>
      </c>
      <c r="F387" s="34" t="s">
        <v>24</v>
      </c>
      <c r="G387" s="33" t="s">
        <v>790</v>
      </c>
      <c r="H387" s="34" t="s">
        <v>789</v>
      </c>
      <c r="I387" s="34" t="s">
        <v>558</v>
      </c>
      <c r="J387" s="34">
        <v>7.2</v>
      </c>
      <c r="K387" s="33" t="s">
        <v>28</v>
      </c>
      <c r="L387" s="75">
        <v>1160000</v>
      </c>
      <c r="M387" s="35">
        <v>168000</v>
      </c>
      <c r="N387" s="126">
        <v>0.85</v>
      </c>
      <c r="O387" s="37">
        <v>0.35</v>
      </c>
      <c r="P387" s="34">
        <v>7.2</v>
      </c>
      <c r="Q387" s="35">
        <f t="shared" si="83"/>
        <v>359800</v>
      </c>
      <c r="R387" s="36">
        <v>0.5</v>
      </c>
      <c r="S387" s="36">
        <v>1</v>
      </c>
      <c r="T387" s="35">
        <f t="shared" si="84"/>
        <v>179000</v>
      </c>
      <c r="U387" s="41">
        <f t="shared" ref="U387:U389" si="86">T387</f>
        <v>179000</v>
      </c>
    </row>
    <row r="388" spans="1:21" ht="61.5" customHeight="1" x14ac:dyDescent="0.3">
      <c r="A388" s="33" t="s">
        <v>494</v>
      </c>
      <c r="B388" s="33" t="s">
        <v>567</v>
      </c>
      <c r="C388" s="34" t="s">
        <v>1425</v>
      </c>
      <c r="D388" s="33" t="s">
        <v>1845</v>
      </c>
      <c r="E388" s="34">
        <v>2007</v>
      </c>
      <c r="F388" s="34" t="s">
        <v>773</v>
      </c>
      <c r="G388" s="33" t="s">
        <v>791</v>
      </c>
      <c r="H388" s="34" t="s">
        <v>787</v>
      </c>
      <c r="I388" s="34" t="s">
        <v>558</v>
      </c>
      <c r="J388" s="34">
        <v>7.2</v>
      </c>
      <c r="K388" s="33" t="s">
        <v>28</v>
      </c>
      <c r="L388" s="75">
        <v>1160000</v>
      </c>
      <c r="M388" s="35">
        <v>168000</v>
      </c>
      <c r="N388" s="126">
        <v>0.85</v>
      </c>
      <c r="O388" s="37">
        <v>0.35</v>
      </c>
      <c r="P388" s="34">
        <v>7.2</v>
      </c>
      <c r="Q388" s="35">
        <f t="shared" si="83"/>
        <v>359800</v>
      </c>
      <c r="R388" s="36">
        <v>0.5</v>
      </c>
      <c r="S388" s="36">
        <v>1</v>
      </c>
      <c r="T388" s="35">
        <f t="shared" si="84"/>
        <v>179000</v>
      </c>
      <c r="U388" s="41">
        <f t="shared" si="86"/>
        <v>179000</v>
      </c>
    </row>
    <row r="389" spans="1:21" ht="61.5" customHeight="1" x14ac:dyDescent="0.3">
      <c r="A389" s="33" t="s">
        <v>494</v>
      </c>
      <c r="B389" s="33" t="s">
        <v>792</v>
      </c>
      <c r="C389" s="34" t="s">
        <v>1378</v>
      </c>
      <c r="D389" s="33" t="s">
        <v>1846</v>
      </c>
      <c r="E389" s="34">
        <v>2007</v>
      </c>
      <c r="F389" s="34" t="s">
        <v>24</v>
      </c>
      <c r="G389" s="33" t="s">
        <v>793</v>
      </c>
      <c r="H389" s="34" t="s">
        <v>787</v>
      </c>
      <c r="I389" s="34" t="s">
        <v>558</v>
      </c>
      <c r="J389" s="34">
        <v>8.4</v>
      </c>
      <c r="K389" s="33" t="s">
        <v>28</v>
      </c>
      <c r="L389" s="75">
        <v>1160000</v>
      </c>
      <c r="M389" s="35">
        <v>168000</v>
      </c>
      <c r="N389" s="126">
        <v>0.85</v>
      </c>
      <c r="O389" s="37">
        <v>0.35</v>
      </c>
      <c r="P389" s="34">
        <v>8.4</v>
      </c>
      <c r="Q389" s="35">
        <f t="shared" si="83"/>
        <v>419800</v>
      </c>
      <c r="R389" s="36">
        <v>0.5</v>
      </c>
      <c r="S389" s="36">
        <v>1</v>
      </c>
      <c r="T389" s="35">
        <f t="shared" si="84"/>
        <v>209000</v>
      </c>
      <c r="U389" s="41">
        <f t="shared" si="86"/>
        <v>209000</v>
      </c>
    </row>
    <row r="390" spans="1:21" ht="61.5" customHeight="1" x14ac:dyDescent="0.3">
      <c r="A390" s="240" t="s">
        <v>794</v>
      </c>
      <c r="B390" s="240" t="s">
        <v>795</v>
      </c>
      <c r="C390" s="220" t="s">
        <v>1426</v>
      </c>
      <c r="D390" s="240" t="s">
        <v>1847</v>
      </c>
      <c r="E390" s="34">
        <v>2014</v>
      </c>
      <c r="F390" s="34" t="s">
        <v>741</v>
      </c>
      <c r="G390" s="33" t="s">
        <v>796</v>
      </c>
      <c r="H390" s="34" t="s">
        <v>797</v>
      </c>
      <c r="I390" s="34" t="s">
        <v>798</v>
      </c>
      <c r="J390" s="34">
        <v>4.29</v>
      </c>
      <c r="K390" s="33" t="s">
        <v>799</v>
      </c>
      <c r="L390" s="35">
        <v>1430000</v>
      </c>
      <c r="M390" s="35">
        <v>349000</v>
      </c>
      <c r="N390" s="136">
        <v>0.85</v>
      </c>
      <c r="O390" s="71">
        <v>0.35</v>
      </c>
      <c r="P390" s="34">
        <v>4.29</v>
      </c>
      <c r="Q390" s="72">
        <f t="shared" si="83"/>
        <v>445400</v>
      </c>
      <c r="R390" s="71">
        <v>0.5</v>
      </c>
      <c r="S390" s="71">
        <v>1</v>
      </c>
      <c r="T390" s="72">
        <f t="shared" si="84"/>
        <v>222000</v>
      </c>
      <c r="U390" s="261">
        <f>SUM(T390:T394)</f>
        <v>1664000</v>
      </c>
    </row>
    <row r="391" spans="1:21" ht="61.5" customHeight="1" x14ac:dyDescent="0.3">
      <c r="A391" s="240"/>
      <c r="B391" s="240"/>
      <c r="C391" s="220"/>
      <c r="D391" s="240"/>
      <c r="E391" s="34">
        <v>2014</v>
      </c>
      <c r="F391" s="34" t="s">
        <v>741</v>
      </c>
      <c r="G391" s="33" t="s">
        <v>800</v>
      </c>
      <c r="H391" s="34" t="s">
        <v>801</v>
      </c>
      <c r="I391" s="34" t="s">
        <v>798</v>
      </c>
      <c r="J391" s="34">
        <v>7.54</v>
      </c>
      <c r="K391" s="33" t="s">
        <v>799</v>
      </c>
      <c r="L391" s="75">
        <v>1526000</v>
      </c>
      <c r="M391" s="35">
        <v>349000</v>
      </c>
      <c r="N391" s="136">
        <v>0.85</v>
      </c>
      <c r="O391" s="71">
        <v>0.35</v>
      </c>
      <c r="P391" s="34">
        <v>7.54</v>
      </c>
      <c r="Q391" s="72">
        <f t="shared" si="83"/>
        <v>782800</v>
      </c>
      <c r="R391" s="71">
        <v>0.5</v>
      </c>
      <c r="S391" s="71">
        <v>1</v>
      </c>
      <c r="T391" s="72">
        <f t="shared" si="84"/>
        <v>391000</v>
      </c>
      <c r="U391" s="264"/>
    </row>
    <row r="392" spans="1:21" ht="61.5" customHeight="1" x14ac:dyDescent="0.3">
      <c r="A392" s="240"/>
      <c r="B392" s="240"/>
      <c r="C392" s="220"/>
      <c r="D392" s="240"/>
      <c r="E392" s="34">
        <v>2014</v>
      </c>
      <c r="F392" s="34" t="s">
        <v>741</v>
      </c>
      <c r="G392" s="33" t="s">
        <v>802</v>
      </c>
      <c r="H392" s="34" t="s">
        <v>801</v>
      </c>
      <c r="I392" s="34" t="s">
        <v>798</v>
      </c>
      <c r="J392" s="34">
        <v>4.29</v>
      </c>
      <c r="K392" s="33" t="s">
        <v>799</v>
      </c>
      <c r="L392" s="75">
        <v>1526000</v>
      </c>
      <c r="M392" s="35">
        <v>349000</v>
      </c>
      <c r="N392" s="136">
        <v>0.85</v>
      </c>
      <c r="O392" s="71">
        <v>0.35</v>
      </c>
      <c r="P392" s="34">
        <v>4.29</v>
      </c>
      <c r="Q392" s="72">
        <f t="shared" si="83"/>
        <v>445400</v>
      </c>
      <c r="R392" s="71">
        <v>0.5</v>
      </c>
      <c r="S392" s="71">
        <v>1</v>
      </c>
      <c r="T392" s="72">
        <f t="shared" si="84"/>
        <v>222000</v>
      </c>
      <c r="U392" s="264"/>
    </row>
    <row r="393" spans="1:21" ht="61.5" customHeight="1" x14ac:dyDescent="0.3">
      <c r="A393" s="240"/>
      <c r="B393" s="240"/>
      <c r="C393" s="220"/>
      <c r="D393" s="240"/>
      <c r="E393" s="34">
        <v>2014</v>
      </c>
      <c r="F393" s="34" t="s">
        <v>741</v>
      </c>
      <c r="G393" s="33" t="s">
        <v>803</v>
      </c>
      <c r="H393" s="34" t="s">
        <v>801</v>
      </c>
      <c r="I393" s="34" t="s">
        <v>798</v>
      </c>
      <c r="J393" s="34">
        <v>9.75</v>
      </c>
      <c r="K393" s="33" t="s">
        <v>799</v>
      </c>
      <c r="L393" s="75">
        <v>1526000</v>
      </c>
      <c r="M393" s="35">
        <v>349000</v>
      </c>
      <c r="N393" s="136">
        <v>0.85</v>
      </c>
      <c r="O393" s="71">
        <v>0.35</v>
      </c>
      <c r="P393" s="34">
        <v>9.75</v>
      </c>
      <c r="Q393" s="72">
        <f t="shared" si="83"/>
        <v>1012300</v>
      </c>
      <c r="R393" s="71">
        <v>0.5</v>
      </c>
      <c r="S393" s="71">
        <v>1</v>
      </c>
      <c r="T393" s="72">
        <f t="shared" si="84"/>
        <v>506000</v>
      </c>
      <c r="U393" s="264"/>
    </row>
    <row r="394" spans="1:21" ht="61.5" customHeight="1" x14ac:dyDescent="0.3">
      <c r="A394" s="240"/>
      <c r="B394" s="240"/>
      <c r="C394" s="220"/>
      <c r="D394" s="240"/>
      <c r="E394" s="34">
        <v>2014</v>
      </c>
      <c r="F394" s="34" t="s">
        <v>741</v>
      </c>
      <c r="G394" s="33" t="s">
        <v>712</v>
      </c>
      <c r="H394" s="34" t="s">
        <v>801</v>
      </c>
      <c r="I394" s="34" t="s">
        <v>798</v>
      </c>
      <c r="J394" s="34">
        <v>6.24</v>
      </c>
      <c r="K394" s="33" t="s">
        <v>799</v>
      </c>
      <c r="L394" s="75">
        <v>1526000</v>
      </c>
      <c r="M394" s="35">
        <v>349000</v>
      </c>
      <c r="N394" s="136">
        <v>0.85</v>
      </c>
      <c r="O394" s="71">
        <v>0.35</v>
      </c>
      <c r="P394" s="34">
        <v>6.24</v>
      </c>
      <c r="Q394" s="72">
        <f t="shared" si="83"/>
        <v>647800</v>
      </c>
      <c r="R394" s="71">
        <v>0.5</v>
      </c>
      <c r="S394" s="71">
        <v>1</v>
      </c>
      <c r="T394" s="72">
        <f t="shared" si="84"/>
        <v>323000</v>
      </c>
      <c r="U394" s="262"/>
    </row>
    <row r="395" spans="1:21" ht="61.5" customHeight="1" x14ac:dyDescent="0.3">
      <c r="A395" s="137" t="s">
        <v>494</v>
      </c>
      <c r="B395" s="33" t="s">
        <v>1849</v>
      </c>
      <c r="C395" s="34" t="s">
        <v>1427</v>
      </c>
      <c r="D395" s="33" t="s">
        <v>1848</v>
      </c>
      <c r="E395" s="130">
        <v>2014</v>
      </c>
      <c r="F395" s="53" t="s">
        <v>584</v>
      </c>
      <c r="G395" s="53" t="s">
        <v>806</v>
      </c>
      <c r="H395" s="130" t="s">
        <v>34</v>
      </c>
      <c r="I395" s="130" t="s">
        <v>807</v>
      </c>
      <c r="J395" s="130">
        <v>8.9049999999999994</v>
      </c>
      <c r="K395" s="53" t="s">
        <v>808</v>
      </c>
      <c r="L395" s="75">
        <v>1190000</v>
      </c>
      <c r="M395" s="138">
        <v>283000</v>
      </c>
      <c r="N395" s="136">
        <v>0.85</v>
      </c>
      <c r="O395" s="71">
        <v>0.35</v>
      </c>
      <c r="P395" s="34">
        <v>8.9049999999999994</v>
      </c>
      <c r="Q395" s="72">
        <f t="shared" si="83"/>
        <v>749700</v>
      </c>
      <c r="R395" s="71">
        <v>0.5</v>
      </c>
      <c r="S395" s="71">
        <v>1</v>
      </c>
      <c r="T395" s="72">
        <f t="shared" si="84"/>
        <v>374000</v>
      </c>
      <c r="U395" s="45">
        <f t="shared" ref="U395:U399" si="87">T395</f>
        <v>374000</v>
      </c>
    </row>
    <row r="396" spans="1:21" ht="61.5" customHeight="1" x14ac:dyDescent="0.3">
      <c r="A396" s="137" t="s">
        <v>494</v>
      </c>
      <c r="B396" s="33" t="s">
        <v>1849</v>
      </c>
      <c r="C396" s="34" t="s">
        <v>1428</v>
      </c>
      <c r="D396" s="33" t="s">
        <v>1848</v>
      </c>
      <c r="E396" s="130">
        <v>2014</v>
      </c>
      <c r="F396" s="53" t="s">
        <v>35</v>
      </c>
      <c r="G396" s="53" t="s">
        <v>809</v>
      </c>
      <c r="H396" s="130" t="s">
        <v>581</v>
      </c>
      <c r="I396" s="130" t="s">
        <v>810</v>
      </c>
      <c r="J396" s="130">
        <v>10.66</v>
      </c>
      <c r="K396" s="53" t="s">
        <v>808</v>
      </c>
      <c r="L396" s="75">
        <v>1190000</v>
      </c>
      <c r="M396" s="138">
        <v>283000</v>
      </c>
      <c r="N396" s="136">
        <v>0.85</v>
      </c>
      <c r="O396" s="71">
        <v>0.35</v>
      </c>
      <c r="P396" s="34">
        <v>10.66</v>
      </c>
      <c r="Q396" s="72">
        <f t="shared" si="83"/>
        <v>897400</v>
      </c>
      <c r="R396" s="71">
        <v>0.5</v>
      </c>
      <c r="S396" s="71">
        <v>1</v>
      </c>
      <c r="T396" s="72">
        <f t="shared" si="84"/>
        <v>448000</v>
      </c>
      <c r="U396" s="45">
        <f t="shared" si="87"/>
        <v>448000</v>
      </c>
    </row>
    <row r="397" spans="1:21" ht="61.5" customHeight="1" x14ac:dyDescent="0.3">
      <c r="A397" s="137" t="s">
        <v>494</v>
      </c>
      <c r="B397" s="33" t="s">
        <v>568</v>
      </c>
      <c r="C397" s="34" t="s">
        <v>1429</v>
      </c>
      <c r="D397" s="33" t="s">
        <v>1850</v>
      </c>
      <c r="E397" s="34">
        <v>2015</v>
      </c>
      <c r="F397" s="34" t="s">
        <v>24</v>
      </c>
      <c r="G397" s="33" t="s">
        <v>783</v>
      </c>
      <c r="H397" s="34" t="s">
        <v>37</v>
      </c>
      <c r="I397" s="34" t="s">
        <v>242</v>
      </c>
      <c r="J397" s="34">
        <v>15</v>
      </c>
      <c r="K397" s="33" t="s">
        <v>28</v>
      </c>
      <c r="L397" s="75">
        <v>1146000</v>
      </c>
      <c r="M397" s="138">
        <v>299000</v>
      </c>
      <c r="N397" s="126">
        <v>0.85</v>
      </c>
      <c r="O397" s="36">
        <v>0.35</v>
      </c>
      <c r="P397" s="34">
        <v>15</v>
      </c>
      <c r="Q397" s="133">
        <f t="shared" si="83"/>
        <v>1334200</v>
      </c>
      <c r="R397" s="36">
        <v>0.5</v>
      </c>
      <c r="S397" s="36">
        <v>1</v>
      </c>
      <c r="T397" s="139">
        <f t="shared" si="84"/>
        <v>667000</v>
      </c>
      <c r="U397" s="44">
        <f t="shared" si="87"/>
        <v>667000</v>
      </c>
    </row>
    <row r="398" spans="1:21" ht="61.5" customHeight="1" x14ac:dyDescent="0.3">
      <c r="A398" s="33" t="s">
        <v>494</v>
      </c>
      <c r="B398" s="33" t="s">
        <v>569</v>
      </c>
      <c r="C398" s="34" t="s">
        <v>1430</v>
      </c>
      <c r="D398" s="33" t="s">
        <v>1851</v>
      </c>
      <c r="E398" s="34">
        <v>2015</v>
      </c>
      <c r="F398" s="34" t="s">
        <v>812</v>
      </c>
      <c r="G398" s="33" t="s">
        <v>813</v>
      </c>
      <c r="H398" s="34" t="s">
        <v>801</v>
      </c>
      <c r="I398" s="34" t="s">
        <v>805</v>
      </c>
      <c r="J398" s="34">
        <v>0.8</v>
      </c>
      <c r="K398" s="33" t="s">
        <v>745</v>
      </c>
      <c r="L398" s="75">
        <v>1205000</v>
      </c>
      <c r="M398" s="138">
        <v>308000</v>
      </c>
      <c r="N398" s="136">
        <v>0.85</v>
      </c>
      <c r="O398" s="71">
        <v>0.35</v>
      </c>
      <c r="P398" s="140">
        <v>0.8</v>
      </c>
      <c r="Q398" s="72">
        <f t="shared" si="83"/>
        <v>73300</v>
      </c>
      <c r="R398" s="71">
        <v>0.5</v>
      </c>
      <c r="S398" s="71">
        <v>1</v>
      </c>
      <c r="T398" s="72">
        <f t="shared" si="84"/>
        <v>36000</v>
      </c>
      <c r="U398" s="46">
        <f t="shared" si="87"/>
        <v>36000</v>
      </c>
    </row>
    <row r="399" spans="1:21" ht="61.5" customHeight="1" x14ac:dyDescent="0.3">
      <c r="A399" s="33" t="s">
        <v>494</v>
      </c>
      <c r="B399" s="33" t="s">
        <v>569</v>
      </c>
      <c r="C399" s="34" t="s">
        <v>1431</v>
      </c>
      <c r="D399" s="33" t="s">
        <v>1851</v>
      </c>
      <c r="E399" s="34">
        <v>2015</v>
      </c>
      <c r="F399" s="34" t="s">
        <v>741</v>
      </c>
      <c r="G399" s="33" t="s">
        <v>814</v>
      </c>
      <c r="H399" s="34" t="s">
        <v>262</v>
      </c>
      <c r="I399" s="34" t="s">
        <v>744</v>
      </c>
      <c r="J399" s="34">
        <v>9.1999999999999993</v>
      </c>
      <c r="K399" s="33" t="s">
        <v>815</v>
      </c>
      <c r="L399" s="75">
        <v>1205000</v>
      </c>
      <c r="M399" s="138">
        <v>308000</v>
      </c>
      <c r="N399" s="136">
        <v>0.85</v>
      </c>
      <c r="O399" s="71">
        <v>0.35</v>
      </c>
      <c r="P399" s="140">
        <v>9.1999999999999993</v>
      </c>
      <c r="Q399" s="72">
        <f t="shared" si="83"/>
        <v>842900</v>
      </c>
      <c r="R399" s="71">
        <v>0.5</v>
      </c>
      <c r="S399" s="71">
        <v>1</v>
      </c>
      <c r="T399" s="72">
        <f t="shared" si="84"/>
        <v>421000</v>
      </c>
      <c r="U399" s="46">
        <f t="shared" si="87"/>
        <v>421000</v>
      </c>
    </row>
    <row r="400" spans="1:21" ht="61.5" customHeight="1" x14ac:dyDescent="0.3">
      <c r="A400" s="240" t="s">
        <v>677</v>
      </c>
      <c r="B400" s="240" t="s">
        <v>571</v>
      </c>
      <c r="C400" s="220" t="s">
        <v>1432</v>
      </c>
      <c r="D400" s="240" t="s">
        <v>1852</v>
      </c>
      <c r="E400" s="34">
        <v>1999</v>
      </c>
      <c r="F400" s="34" t="s">
        <v>773</v>
      </c>
      <c r="G400" s="34" t="s">
        <v>772</v>
      </c>
      <c r="H400" s="34" t="s">
        <v>785</v>
      </c>
      <c r="I400" s="34" t="s">
        <v>777</v>
      </c>
      <c r="J400" s="34">
        <v>4</v>
      </c>
      <c r="K400" s="33" t="s">
        <v>776</v>
      </c>
      <c r="L400" s="75">
        <v>1277000</v>
      </c>
      <c r="M400" s="138">
        <v>45000</v>
      </c>
      <c r="N400" s="136">
        <v>0.85</v>
      </c>
      <c r="O400" s="71">
        <v>0.35</v>
      </c>
      <c r="P400" s="34">
        <v>4</v>
      </c>
      <c r="Q400" s="72">
        <f>FLOOR(M400*N400*O400*P400,100)</f>
        <v>53500</v>
      </c>
      <c r="R400" s="71">
        <v>0.5</v>
      </c>
      <c r="S400" s="71">
        <v>1</v>
      </c>
      <c r="T400" s="72">
        <f>ROUNDDOWN(Q400*R400*S400,-3)</f>
        <v>26000</v>
      </c>
      <c r="U400" s="261">
        <f>T400+T401</f>
        <v>111000</v>
      </c>
    </row>
    <row r="401" spans="1:21" ht="61.5" customHeight="1" x14ac:dyDescent="0.3">
      <c r="A401" s="240"/>
      <c r="B401" s="240"/>
      <c r="C401" s="220"/>
      <c r="D401" s="240"/>
      <c r="E401" s="34">
        <v>1999</v>
      </c>
      <c r="F401" s="34" t="s">
        <v>775</v>
      </c>
      <c r="G401" s="34" t="s">
        <v>816</v>
      </c>
      <c r="H401" s="34" t="s">
        <v>787</v>
      </c>
      <c r="I401" s="34" t="s">
        <v>781</v>
      </c>
      <c r="J401" s="34">
        <v>15.5</v>
      </c>
      <c r="K401" s="33" t="s">
        <v>241</v>
      </c>
      <c r="L401" s="75">
        <v>1277000</v>
      </c>
      <c r="M401" s="138">
        <v>37000</v>
      </c>
      <c r="N401" s="136">
        <v>0.85</v>
      </c>
      <c r="O401" s="71">
        <v>0.35</v>
      </c>
      <c r="P401" s="34">
        <v>15.5</v>
      </c>
      <c r="Q401" s="72">
        <f>FLOOR(M401*N401*O401*P401,100)</f>
        <v>170600</v>
      </c>
      <c r="R401" s="71">
        <v>0.5</v>
      </c>
      <c r="S401" s="71">
        <v>1</v>
      </c>
      <c r="T401" s="72">
        <f>ROUNDDOWN(Q401*R401*S401,-3)</f>
        <v>85000</v>
      </c>
      <c r="U401" s="262"/>
    </row>
    <row r="402" spans="1:21" ht="61.5" customHeight="1" x14ac:dyDescent="0.3">
      <c r="A402" s="33" t="s">
        <v>677</v>
      </c>
      <c r="B402" s="33" t="s">
        <v>1854</v>
      </c>
      <c r="C402" s="33" t="s">
        <v>1433</v>
      </c>
      <c r="D402" s="33" t="s">
        <v>1853</v>
      </c>
      <c r="E402" s="34">
        <v>2018</v>
      </c>
      <c r="F402" s="34" t="s">
        <v>746</v>
      </c>
      <c r="G402" s="34" t="s">
        <v>817</v>
      </c>
      <c r="H402" s="34" t="s">
        <v>789</v>
      </c>
      <c r="I402" s="34" t="s">
        <v>818</v>
      </c>
      <c r="J402" s="34">
        <v>3.08</v>
      </c>
      <c r="K402" s="33" t="s">
        <v>749</v>
      </c>
      <c r="L402" s="75">
        <v>1160000</v>
      </c>
      <c r="M402" s="138">
        <v>349000</v>
      </c>
      <c r="N402" s="126">
        <v>0.85</v>
      </c>
      <c r="O402" s="37">
        <v>0.35</v>
      </c>
      <c r="P402" s="34">
        <v>3.08</v>
      </c>
      <c r="Q402" s="141">
        <f t="shared" ref="Q402" si="88">FLOOR(M402*N402*O402*P402,100)</f>
        <v>319700</v>
      </c>
      <c r="R402" s="55">
        <v>0.5</v>
      </c>
      <c r="S402" s="55">
        <v>1</v>
      </c>
      <c r="T402" s="141">
        <f t="shared" ref="T402" si="89">ROUNDDOWN(Q402*R402*S402,-3)</f>
        <v>159000</v>
      </c>
      <c r="U402" s="44">
        <f t="shared" ref="U402:U404" si="90">T402</f>
        <v>159000</v>
      </c>
    </row>
    <row r="403" spans="1:21" ht="61.5" customHeight="1" x14ac:dyDescent="0.3">
      <c r="A403" s="33" t="s">
        <v>578</v>
      </c>
      <c r="B403" s="33" t="s">
        <v>1855</v>
      </c>
      <c r="C403" s="33" t="s">
        <v>1434</v>
      </c>
      <c r="D403" s="33" t="s">
        <v>1856</v>
      </c>
      <c r="E403" s="34">
        <v>2018</v>
      </c>
      <c r="F403" s="34" t="s">
        <v>775</v>
      </c>
      <c r="G403" s="34" t="s">
        <v>788</v>
      </c>
      <c r="H403" s="34" t="s">
        <v>787</v>
      </c>
      <c r="I403" s="34" t="s">
        <v>781</v>
      </c>
      <c r="J403" s="34">
        <v>3.08</v>
      </c>
      <c r="K403" s="33" t="s">
        <v>811</v>
      </c>
      <c r="L403" s="75">
        <v>1160000</v>
      </c>
      <c r="M403" s="138">
        <v>349000</v>
      </c>
      <c r="N403" s="126">
        <v>0.85</v>
      </c>
      <c r="O403" s="37">
        <v>0.35</v>
      </c>
      <c r="P403" s="34">
        <v>3.08</v>
      </c>
      <c r="Q403" s="141">
        <f>FLOOR(M403*N403*O403*P403,100)</f>
        <v>319700</v>
      </c>
      <c r="R403" s="55">
        <v>0.5</v>
      </c>
      <c r="S403" s="55">
        <v>1</v>
      </c>
      <c r="T403" s="141">
        <f>ROUNDDOWN(Q403*R403*S403,-3)</f>
        <v>159000</v>
      </c>
      <c r="U403" s="44">
        <f t="shared" si="90"/>
        <v>159000</v>
      </c>
    </row>
    <row r="404" spans="1:21" ht="61.5" customHeight="1" x14ac:dyDescent="0.3">
      <c r="A404" s="34" t="s">
        <v>677</v>
      </c>
      <c r="B404" s="34" t="s">
        <v>819</v>
      </c>
      <c r="C404" s="33" t="s">
        <v>1435</v>
      </c>
      <c r="D404" s="33" t="s">
        <v>1857</v>
      </c>
      <c r="E404" s="34">
        <v>2007</v>
      </c>
      <c r="F404" s="34" t="s">
        <v>584</v>
      </c>
      <c r="G404" s="34" t="s">
        <v>696</v>
      </c>
      <c r="H404" s="33" t="s">
        <v>581</v>
      </c>
      <c r="I404" s="33" t="s">
        <v>585</v>
      </c>
      <c r="J404" s="34">
        <v>16.2</v>
      </c>
      <c r="K404" s="33" t="s">
        <v>583</v>
      </c>
      <c r="L404" s="75">
        <v>1229000</v>
      </c>
      <c r="M404" s="35">
        <v>173000</v>
      </c>
      <c r="N404" s="136">
        <v>0.85</v>
      </c>
      <c r="O404" s="142">
        <v>0.35</v>
      </c>
      <c r="P404" s="140">
        <v>16.2</v>
      </c>
      <c r="Q404" s="143">
        <f t="shared" ref="Q404:Q415" si="91">FLOOR(M404*N404*O404*P404,100)</f>
        <v>833700</v>
      </c>
      <c r="R404" s="71">
        <v>1</v>
      </c>
      <c r="S404" s="71">
        <v>1</v>
      </c>
      <c r="T404" s="143">
        <f t="shared" ref="T404:T415" si="92">ROUNDDOWN(Q404*R404*S404,-3)</f>
        <v>833000</v>
      </c>
      <c r="U404" s="42">
        <f t="shared" si="90"/>
        <v>833000</v>
      </c>
    </row>
    <row r="405" spans="1:21" ht="61.5" customHeight="1" x14ac:dyDescent="0.3">
      <c r="A405" s="220" t="s">
        <v>578</v>
      </c>
      <c r="B405" s="220" t="s">
        <v>820</v>
      </c>
      <c r="C405" s="240" t="s">
        <v>1199</v>
      </c>
      <c r="D405" s="240" t="s">
        <v>1858</v>
      </c>
      <c r="E405" s="34">
        <v>2008</v>
      </c>
      <c r="F405" s="34" t="s">
        <v>681</v>
      </c>
      <c r="G405" s="34" t="s">
        <v>676</v>
      </c>
      <c r="H405" s="34" t="s">
        <v>81</v>
      </c>
      <c r="I405" s="34" t="s">
        <v>597</v>
      </c>
      <c r="J405" s="34">
        <v>23.75</v>
      </c>
      <c r="K405" s="33" t="s">
        <v>492</v>
      </c>
      <c r="L405" s="75">
        <v>1353000</v>
      </c>
      <c r="M405" s="35">
        <v>22000</v>
      </c>
      <c r="N405" s="126">
        <v>0.85</v>
      </c>
      <c r="O405" s="37">
        <v>0.35</v>
      </c>
      <c r="P405" s="34">
        <v>23.75</v>
      </c>
      <c r="Q405" s="35">
        <f t="shared" si="91"/>
        <v>155400</v>
      </c>
      <c r="R405" s="36">
        <v>1</v>
      </c>
      <c r="S405" s="36">
        <v>1</v>
      </c>
      <c r="T405" s="35">
        <f t="shared" si="92"/>
        <v>155000</v>
      </c>
      <c r="U405" s="243">
        <f>SUM(T405:T408)</f>
        <v>2717000</v>
      </c>
    </row>
    <row r="406" spans="1:21" ht="61.5" customHeight="1" x14ac:dyDescent="0.3">
      <c r="A406" s="220"/>
      <c r="B406" s="220"/>
      <c r="C406" s="240"/>
      <c r="D406" s="240"/>
      <c r="E406" s="34">
        <v>2008</v>
      </c>
      <c r="F406" s="34" t="s">
        <v>681</v>
      </c>
      <c r="G406" s="34" t="s">
        <v>649</v>
      </c>
      <c r="H406" s="34" t="s">
        <v>680</v>
      </c>
      <c r="I406" s="34" t="s">
        <v>658</v>
      </c>
      <c r="J406" s="34">
        <v>6.5</v>
      </c>
      <c r="K406" s="33" t="s">
        <v>656</v>
      </c>
      <c r="L406" s="75">
        <v>1353000</v>
      </c>
      <c r="M406" s="35">
        <v>530000</v>
      </c>
      <c r="N406" s="126">
        <v>0.85</v>
      </c>
      <c r="O406" s="37">
        <v>0.35</v>
      </c>
      <c r="P406" s="34">
        <v>6.5</v>
      </c>
      <c r="Q406" s="35">
        <f t="shared" si="91"/>
        <v>1024800</v>
      </c>
      <c r="R406" s="36">
        <v>1</v>
      </c>
      <c r="S406" s="36">
        <v>1</v>
      </c>
      <c r="T406" s="35">
        <f t="shared" si="92"/>
        <v>1024000</v>
      </c>
      <c r="U406" s="263"/>
    </row>
    <row r="407" spans="1:21" ht="61.5" customHeight="1" x14ac:dyDescent="0.3">
      <c r="A407" s="220"/>
      <c r="B407" s="220"/>
      <c r="C407" s="240"/>
      <c r="D407" s="240"/>
      <c r="E407" s="34">
        <v>2008</v>
      </c>
      <c r="F407" s="34" t="s">
        <v>681</v>
      </c>
      <c r="G407" s="34" t="s">
        <v>649</v>
      </c>
      <c r="H407" s="34" t="s">
        <v>606</v>
      </c>
      <c r="I407" s="34" t="s">
        <v>678</v>
      </c>
      <c r="J407" s="34">
        <v>16.5</v>
      </c>
      <c r="K407" s="33" t="s">
        <v>656</v>
      </c>
      <c r="L407" s="75">
        <v>1353000</v>
      </c>
      <c r="M407" s="35">
        <v>222000</v>
      </c>
      <c r="N407" s="126">
        <v>0.85</v>
      </c>
      <c r="O407" s="37">
        <v>0.35</v>
      </c>
      <c r="P407" s="34">
        <v>16.5</v>
      </c>
      <c r="Q407" s="35">
        <f t="shared" si="91"/>
        <v>1089700</v>
      </c>
      <c r="R407" s="36">
        <v>1</v>
      </c>
      <c r="S407" s="36">
        <v>1</v>
      </c>
      <c r="T407" s="35">
        <f t="shared" si="92"/>
        <v>1089000</v>
      </c>
      <c r="U407" s="263"/>
    </row>
    <row r="408" spans="1:21" ht="61.5" customHeight="1" x14ac:dyDescent="0.3">
      <c r="A408" s="220"/>
      <c r="B408" s="220"/>
      <c r="C408" s="240"/>
      <c r="D408" s="240"/>
      <c r="E408" s="34">
        <v>2014</v>
      </c>
      <c r="F408" s="34" t="s">
        <v>35</v>
      </c>
      <c r="G408" s="34" t="s">
        <v>649</v>
      </c>
      <c r="H408" s="34" t="s">
        <v>638</v>
      </c>
      <c r="I408" s="34" t="s">
        <v>82</v>
      </c>
      <c r="J408" s="34">
        <v>12.5</v>
      </c>
      <c r="K408" s="33" t="s">
        <v>492</v>
      </c>
      <c r="L408" s="75">
        <v>1353000</v>
      </c>
      <c r="M408" s="35">
        <v>121000</v>
      </c>
      <c r="N408" s="126">
        <v>0.85</v>
      </c>
      <c r="O408" s="37">
        <v>0.35</v>
      </c>
      <c r="P408" s="34">
        <v>12.5</v>
      </c>
      <c r="Q408" s="35">
        <f t="shared" si="91"/>
        <v>449900</v>
      </c>
      <c r="R408" s="36">
        <v>1</v>
      </c>
      <c r="S408" s="36">
        <v>1</v>
      </c>
      <c r="T408" s="35">
        <f t="shared" si="92"/>
        <v>449000</v>
      </c>
      <c r="U408" s="244"/>
    </row>
    <row r="409" spans="1:21" ht="61.5" customHeight="1" x14ac:dyDescent="0.3">
      <c r="A409" s="34" t="s">
        <v>824</v>
      </c>
      <c r="B409" s="34" t="s">
        <v>825</v>
      </c>
      <c r="C409" s="34" t="s">
        <v>1436</v>
      </c>
      <c r="D409" s="33" t="s">
        <v>1859</v>
      </c>
      <c r="E409" s="34">
        <v>2011</v>
      </c>
      <c r="F409" s="33" t="s">
        <v>826</v>
      </c>
      <c r="G409" s="34" t="s">
        <v>47</v>
      </c>
      <c r="H409" s="33" t="s">
        <v>34</v>
      </c>
      <c r="I409" s="34" t="s">
        <v>827</v>
      </c>
      <c r="J409" s="34">
        <v>37.799999999999997</v>
      </c>
      <c r="K409" s="144" t="s">
        <v>828</v>
      </c>
      <c r="L409" s="75">
        <v>1528000</v>
      </c>
      <c r="M409" s="87">
        <v>288000</v>
      </c>
      <c r="N409" s="145">
        <v>0.85</v>
      </c>
      <c r="O409" s="37">
        <v>0.35</v>
      </c>
      <c r="P409" s="33">
        <v>37.799999999999997</v>
      </c>
      <c r="Q409" s="86">
        <f t="shared" si="91"/>
        <v>3238700</v>
      </c>
      <c r="R409" s="88">
        <v>1</v>
      </c>
      <c r="S409" s="88">
        <v>1</v>
      </c>
      <c r="T409" s="86">
        <f t="shared" si="92"/>
        <v>3238000</v>
      </c>
      <c r="U409" s="49">
        <f>T409</f>
        <v>3238000</v>
      </c>
    </row>
    <row r="410" spans="1:21" ht="61.5" customHeight="1" x14ac:dyDescent="0.3">
      <c r="A410" s="220" t="s">
        <v>821</v>
      </c>
      <c r="B410" s="220" t="s">
        <v>832</v>
      </c>
      <c r="C410" s="240" t="s">
        <v>1437</v>
      </c>
      <c r="D410" s="240" t="s">
        <v>1860</v>
      </c>
      <c r="E410" s="34">
        <v>2002</v>
      </c>
      <c r="F410" s="33" t="s">
        <v>138</v>
      </c>
      <c r="G410" s="34" t="s">
        <v>40</v>
      </c>
      <c r="H410" s="33" t="s">
        <v>140</v>
      </c>
      <c r="I410" s="34" t="s">
        <v>82</v>
      </c>
      <c r="J410" s="34">
        <v>48</v>
      </c>
      <c r="K410" s="144" t="s">
        <v>823</v>
      </c>
      <c r="L410" s="75">
        <v>2020000</v>
      </c>
      <c r="M410" s="87">
        <v>23000</v>
      </c>
      <c r="N410" s="145">
        <v>1</v>
      </c>
      <c r="O410" s="36">
        <v>0.35</v>
      </c>
      <c r="P410" s="33">
        <v>48</v>
      </c>
      <c r="Q410" s="86">
        <f t="shared" si="91"/>
        <v>386400</v>
      </c>
      <c r="R410" s="88">
        <v>1</v>
      </c>
      <c r="S410" s="88">
        <v>0.5</v>
      </c>
      <c r="T410" s="86">
        <f t="shared" si="92"/>
        <v>193000</v>
      </c>
      <c r="U410" s="217">
        <f>T410+T411</f>
        <v>438000</v>
      </c>
    </row>
    <row r="411" spans="1:21" ht="61.5" customHeight="1" x14ac:dyDescent="0.3">
      <c r="A411" s="220"/>
      <c r="B411" s="220"/>
      <c r="C411" s="240"/>
      <c r="D411" s="240"/>
      <c r="E411" s="34">
        <v>2002</v>
      </c>
      <c r="F411" s="33" t="s">
        <v>138</v>
      </c>
      <c r="G411" s="34" t="s">
        <v>40</v>
      </c>
      <c r="H411" s="33" t="s">
        <v>140</v>
      </c>
      <c r="I411" s="34" t="s">
        <v>104</v>
      </c>
      <c r="J411" s="34">
        <v>54</v>
      </c>
      <c r="K411" s="144" t="s">
        <v>823</v>
      </c>
      <c r="L411" s="75">
        <v>2020000</v>
      </c>
      <c r="M411" s="87">
        <v>26000</v>
      </c>
      <c r="N411" s="145">
        <v>1</v>
      </c>
      <c r="O411" s="36">
        <v>0.35</v>
      </c>
      <c r="P411" s="33">
        <v>54</v>
      </c>
      <c r="Q411" s="86">
        <f t="shared" si="91"/>
        <v>491400</v>
      </c>
      <c r="R411" s="88">
        <v>1</v>
      </c>
      <c r="S411" s="88">
        <v>0.5</v>
      </c>
      <c r="T411" s="86">
        <f t="shared" si="92"/>
        <v>245000</v>
      </c>
      <c r="U411" s="214"/>
    </row>
    <row r="412" spans="1:21" ht="61.5" customHeight="1" x14ac:dyDescent="0.3">
      <c r="A412" s="34" t="s">
        <v>821</v>
      </c>
      <c r="B412" s="34" t="s">
        <v>833</v>
      </c>
      <c r="C412" s="34" t="s">
        <v>1438</v>
      </c>
      <c r="D412" s="33" t="s">
        <v>1861</v>
      </c>
      <c r="E412" s="34">
        <v>2002</v>
      </c>
      <c r="F412" s="33" t="s">
        <v>35</v>
      </c>
      <c r="G412" s="34" t="s">
        <v>40</v>
      </c>
      <c r="H412" s="33" t="s">
        <v>53</v>
      </c>
      <c r="I412" s="34" t="s">
        <v>48</v>
      </c>
      <c r="J412" s="34">
        <v>18</v>
      </c>
      <c r="K412" s="144" t="s">
        <v>823</v>
      </c>
      <c r="L412" s="75">
        <v>1483000</v>
      </c>
      <c r="M412" s="87">
        <v>124000</v>
      </c>
      <c r="N412" s="145">
        <v>0.85</v>
      </c>
      <c r="O412" s="36">
        <v>0.35</v>
      </c>
      <c r="P412" s="33">
        <v>18</v>
      </c>
      <c r="Q412" s="86">
        <f t="shared" si="91"/>
        <v>664000</v>
      </c>
      <c r="R412" s="88">
        <v>1</v>
      </c>
      <c r="S412" s="88">
        <v>1</v>
      </c>
      <c r="T412" s="86">
        <f t="shared" si="92"/>
        <v>664000</v>
      </c>
      <c r="U412" s="49">
        <f>T412</f>
        <v>664000</v>
      </c>
    </row>
    <row r="413" spans="1:21" ht="61.5" customHeight="1" x14ac:dyDescent="0.3">
      <c r="A413" s="34" t="s">
        <v>821</v>
      </c>
      <c r="B413" s="33" t="s">
        <v>1863</v>
      </c>
      <c r="C413" s="33" t="s">
        <v>1439</v>
      </c>
      <c r="D413" s="33" t="s">
        <v>1862</v>
      </c>
      <c r="E413" s="34">
        <v>2004</v>
      </c>
      <c r="F413" s="33" t="s">
        <v>35</v>
      </c>
      <c r="G413" s="34" t="s">
        <v>47</v>
      </c>
      <c r="H413" s="33" t="s">
        <v>34</v>
      </c>
      <c r="I413" s="34" t="s">
        <v>473</v>
      </c>
      <c r="J413" s="34">
        <v>7</v>
      </c>
      <c r="K413" s="144" t="s">
        <v>823</v>
      </c>
      <c r="L413" s="75">
        <v>1356000</v>
      </c>
      <c r="M413" s="87">
        <v>122000</v>
      </c>
      <c r="N413" s="145">
        <v>0.85</v>
      </c>
      <c r="O413" s="36">
        <v>0.35</v>
      </c>
      <c r="P413" s="33">
        <v>7</v>
      </c>
      <c r="Q413" s="86">
        <f t="shared" si="91"/>
        <v>254000</v>
      </c>
      <c r="R413" s="88">
        <v>0.5</v>
      </c>
      <c r="S413" s="88">
        <v>0.5</v>
      </c>
      <c r="T413" s="86">
        <f t="shared" si="92"/>
        <v>63000</v>
      </c>
      <c r="U413" s="49">
        <f t="shared" ref="U413:U414" si="93">T413</f>
        <v>63000</v>
      </c>
    </row>
    <row r="414" spans="1:21" ht="61.5" customHeight="1" x14ac:dyDescent="0.3">
      <c r="A414" s="34" t="s">
        <v>821</v>
      </c>
      <c r="B414" s="33" t="s">
        <v>1864</v>
      </c>
      <c r="C414" s="33" t="s">
        <v>1263</v>
      </c>
      <c r="D414" s="33" t="s">
        <v>1865</v>
      </c>
      <c r="E414" s="34">
        <v>2004</v>
      </c>
      <c r="F414" s="33" t="s">
        <v>35</v>
      </c>
      <c r="G414" s="34" t="s">
        <v>47</v>
      </c>
      <c r="H414" s="33" t="s">
        <v>34</v>
      </c>
      <c r="I414" s="34" t="s">
        <v>473</v>
      </c>
      <c r="J414" s="34">
        <v>7</v>
      </c>
      <c r="K414" s="144" t="s">
        <v>823</v>
      </c>
      <c r="L414" s="75">
        <v>1356000</v>
      </c>
      <c r="M414" s="87">
        <v>122000</v>
      </c>
      <c r="N414" s="145">
        <v>0.85</v>
      </c>
      <c r="O414" s="36">
        <v>0.35</v>
      </c>
      <c r="P414" s="33">
        <v>7</v>
      </c>
      <c r="Q414" s="86">
        <f t="shared" si="91"/>
        <v>254000</v>
      </c>
      <c r="R414" s="88">
        <v>0.5</v>
      </c>
      <c r="S414" s="88">
        <v>0.5</v>
      </c>
      <c r="T414" s="86">
        <f t="shared" si="92"/>
        <v>63000</v>
      </c>
      <c r="U414" s="49">
        <f t="shared" si="93"/>
        <v>63000</v>
      </c>
    </row>
    <row r="415" spans="1:21" ht="61.5" customHeight="1" x14ac:dyDescent="0.3">
      <c r="A415" s="34" t="s">
        <v>821</v>
      </c>
      <c r="B415" s="34" t="s">
        <v>834</v>
      </c>
      <c r="C415" s="33" t="s">
        <v>1440</v>
      </c>
      <c r="D415" s="33" t="s">
        <v>835</v>
      </c>
      <c r="E415" s="34">
        <v>2010</v>
      </c>
      <c r="F415" s="33" t="s">
        <v>822</v>
      </c>
      <c r="G415" s="34" t="s">
        <v>47</v>
      </c>
      <c r="H415" s="33" t="s">
        <v>34</v>
      </c>
      <c r="I415" s="34" t="s">
        <v>48</v>
      </c>
      <c r="J415" s="34">
        <v>15.6</v>
      </c>
      <c r="K415" s="144" t="s">
        <v>823</v>
      </c>
      <c r="L415" s="75">
        <v>1480000</v>
      </c>
      <c r="M415" s="87">
        <v>268000</v>
      </c>
      <c r="N415" s="145">
        <v>0.85</v>
      </c>
      <c r="O415" s="36">
        <v>0.35</v>
      </c>
      <c r="P415" s="33">
        <v>15.6</v>
      </c>
      <c r="Q415" s="86">
        <f t="shared" si="91"/>
        <v>1243700</v>
      </c>
      <c r="R415" s="88">
        <v>1</v>
      </c>
      <c r="S415" s="88">
        <v>0.5</v>
      </c>
      <c r="T415" s="86">
        <f t="shared" si="92"/>
        <v>621000</v>
      </c>
      <c r="U415" s="50">
        <f>T415</f>
        <v>621000</v>
      </c>
    </row>
    <row r="416" spans="1:21" ht="61.5" customHeight="1" x14ac:dyDescent="0.3">
      <c r="A416" s="34" t="s">
        <v>821</v>
      </c>
      <c r="B416" s="34" t="s">
        <v>834</v>
      </c>
      <c r="C416" s="33" t="s">
        <v>1441</v>
      </c>
      <c r="D416" s="33" t="s">
        <v>835</v>
      </c>
      <c r="E416" s="34">
        <v>2010</v>
      </c>
      <c r="F416" s="33" t="s">
        <v>822</v>
      </c>
      <c r="G416" s="34" t="s">
        <v>47</v>
      </c>
      <c r="H416" s="33" t="s">
        <v>34</v>
      </c>
      <c r="I416" s="34" t="s">
        <v>48</v>
      </c>
      <c r="J416" s="34">
        <v>15.6</v>
      </c>
      <c r="K416" s="144" t="s">
        <v>823</v>
      </c>
      <c r="L416" s="75">
        <v>1480000</v>
      </c>
      <c r="M416" s="87">
        <v>268000</v>
      </c>
      <c r="N416" s="145">
        <v>0.85</v>
      </c>
      <c r="O416" s="36">
        <v>0.35</v>
      </c>
      <c r="P416" s="33">
        <v>15.6</v>
      </c>
      <c r="Q416" s="86">
        <f t="shared" ref="Q416:Q425" si="94">FLOOR(M416*N416*O416*P416,100)</f>
        <v>1243700</v>
      </c>
      <c r="R416" s="88">
        <v>1</v>
      </c>
      <c r="S416" s="88">
        <v>0.5</v>
      </c>
      <c r="T416" s="86">
        <f t="shared" ref="T416:T425" si="95">ROUNDDOWN(Q416*R416*S416,-3)</f>
        <v>621000</v>
      </c>
      <c r="U416" s="50">
        <f>T416</f>
        <v>621000</v>
      </c>
    </row>
    <row r="417" spans="1:21" ht="61.5" customHeight="1" x14ac:dyDescent="0.3">
      <c r="A417" s="220" t="s">
        <v>821</v>
      </c>
      <c r="B417" s="220" t="s">
        <v>836</v>
      </c>
      <c r="C417" s="220" t="s">
        <v>1442</v>
      </c>
      <c r="D417" s="240" t="s">
        <v>837</v>
      </c>
      <c r="E417" s="34">
        <v>2005</v>
      </c>
      <c r="F417" s="33" t="s">
        <v>822</v>
      </c>
      <c r="G417" s="34" t="s">
        <v>61</v>
      </c>
      <c r="H417" s="33" t="s">
        <v>34</v>
      </c>
      <c r="I417" s="34" t="s">
        <v>48</v>
      </c>
      <c r="J417" s="34">
        <v>22.4</v>
      </c>
      <c r="K417" s="144" t="s">
        <v>823</v>
      </c>
      <c r="L417" s="75">
        <v>1569000</v>
      </c>
      <c r="M417" s="87">
        <v>139000</v>
      </c>
      <c r="N417" s="145">
        <v>0.85</v>
      </c>
      <c r="O417" s="36">
        <v>0.35</v>
      </c>
      <c r="P417" s="33">
        <v>22.4</v>
      </c>
      <c r="Q417" s="86">
        <f t="shared" si="94"/>
        <v>926200</v>
      </c>
      <c r="R417" s="88">
        <v>1</v>
      </c>
      <c r="S417" s="88">
        <v>1</v>
      </c>
      <c r="T417" s="86">
        <f t="shared" si="95"/>
        <v>926000</v>
      </c>
      <c r="U417" s="260">
        <f>T417+T418</f>
        <v>1794000</v>
      </c>
    </row>
    <row r="418" spans="1:21" ht="61.5" customHeight="1" x14ac:dyDescent="0.3">
      <c r="A418" s="220"/>
      <c r="B418" s="220"/>
      <c r="C418" s="220"/>
      <c r="D418" s="240"/>
      <c r="E418" s="34">
        <v>2005</v>
      </c>
      <c r="F418" s="33" t="s">
        <v>822</v>
      </c>
      <c r="G418" s="34" t="s">
        <v>47</v>
      </c>
      <c r="H418" s="33" t="s">
        <v>34</v>
      </c>
      <c r="I418" s="34" t="s">
        <v>48</v>
      </c>
      <c r="J418" s="34">
        <v>21</v>
      </c>
      <c r="K418" s="144" t="s">
        <v>823</v>
      </c>
      <c r="L418" s="75">
        <v>1569000</v>
      </c>
      <c r="M418" s="87">
        <v>139000</v>
      </c>
      <c r="N418" s="145">
        <v>0.85</v>
      </c>
      <c r="O418" s="36">
        <v>0.35</v>
      </c>
      <c r="P418" s="33">
        <v>21</v>
      </c>
      <c r="Q418" s="86">
        <f t="shared" si="94"/>
        <v>868400</v>
      </c>
      <c r="R418" s="88">
        <v>1</v>
      </c>
      <c r="S418" s="88">
        <v>1</v>
      </c>
      <c r="T418" s="86">
        <f t="shared" si="95"/>
        <v>868000</v>
      </c>
      <c r="U418" s="260"/>
    </row>
    <row r="419" spans="1:21" ht="61.5" customHeight="1" x14ac:dyDescent="0.3">
      <c r="A419" s="220" t="s">
        <v>821</v>
      </c>
      <c r="B419" s="220" t="s">
        <v>838</v>
      </c>
      <c r="C419" s="240" t="s">
        <v>1316</v>
      </c>
      <c r="D419" s="240" t="s">
        <v>839</v>
      </c>
      <c r="E419" s="34">
        <v>2006</v>
      </c>
      <c r="F419" s="33" t="s">
        <v>94</v>
      </c>
      <c r="G419" s="34" t="s">
        <v>40</v>
      </c>
      <c r="H419" s="33" t="s">
        <v>840</v>
      </c>
      <c r="I419" s="34" t="s">
        <v>95</v>
      </c>
      <c r="J419" s="34">
        <v>70</v>
      </c>
      <c r="K419" s="144" t="s">
        <v>823</v>
      </c>
      <c r="L419" s="75">
        <v>1940000</v>
      </c>
      <c r="M419" s="86">
        <v>430000</v>
      </c>
      <c r="N419" s="145">
        <v>0.65</v>
      </c>
      <c r="O419" s="36">
        <v>0.35</v>
      </c>
      <c r="P419" s="33">
        <v>70</v>
      </c>
      <c r="Q419" s="86">
        <f t="shared" si="94"/>
        <v>6847700</v>
      </c>
      <c r="R419" s="88">
        <v>1</v>
      </c>
      <c r="S419" s="88">
        <v>0.5</v>
      </c>
      <c r="T419" s="86">
        <f t="shared" si="95"/>
        <v>3423000</v>
      </c>
      <c r="U419" s="260">
        <f>SUM(T419:T421)</f>
        <v>11099000</v>
      </c>
    </row>
    <row r="420" spans="1:21" ht="61.5" customHeight="1" x14ac:dyDescent="0.3">
      <c r="A420" s="220"/>
      <c r="B420" s="220"/>
      <c r="C420" s="240"/>
      <c r="D420" s="240"/>
      <c r="E420" s="34">
        <v>2005</v>
      </c>
      <c r="F420" s="33" t="s">
        <v>532</v>
      </c>
      <c r="G420" s="34" t="s">
        <v>40</v>
      </c>
      <c r="H420" s="33" t="s">
        <v>41</v>
      </c>
      <c r="I420" s="34" t="s">
        <v>841</v>
      </c>
      <c r="J420" s="34" t="s">
        <v>842</v>
      </c>
      <c r="K420" s="144" t="s">
        <v>843</v>
      </c>
      <c r="L420" s="75">
        <v>1940000</v>
      </c>
      <c r="M420" s="75">
        <v>1940000</v>
      </c>
      <c r="N420" s="145">
        <v>1</v>
      </c>
      <c r="O420" s="36">
        <v>0.2</v>
      </c>
      <c r="P420" s="33">
        <v>37.24</v>
      </c>
      <c r="Q420" s="86">
        <f t="shared" si="94"/>
        <v>14449100</v>
      </c>
      <c r="R420" s="88">
        <v>1</v>
      </c>
      <c r="S420" s="88">
        <v>0.5</v>
      </c>
      <c r="T420" s="86">
        <f t="shared" si="95"/>
        <v>7224000</v>
      </c>
      <c r="U420" s="260"/>
    </row>
    <row r="421" spans="1:21" ht="61.5" customHeight="1" x14ac:dyDescent="0.3">
      <c r="A421" s="220"/>
      <c r="B421" s="220"/>
      <c r="C421" s="240"/>
      <c r="D421" s="240"/>
      <c r="E421" s="34">
        <v>2004</v>
      </c>
      <c r="F421" s="33" t="s">
        <v>844</v>
      </c>
      <c r="G421" s="34" t="s">
        <v>47</v>
      </c>
      <c r="H421" s="33" t="s">
        <v>34</v>
      </c>
      <c r="I421" s="34" t="s">
        <v>42</v>
      </c>
      <c r="J421" s="34">
        <v>148</v>
      </c>
      <c r="K421" s="144" t="s">
        <v>501</v>
      </c>
      <c r="L421" s="75">
        <v>1940000</v>
      </c>
      <c r="M421" s="86">
        <v>541000</v>
      </c>
      <c r="N421" s="145">
        <v>0.2</v>
      </c>
      <c r="O421" s="37">
        <v>0.03</v>
      </c>
      <c r="P421" s="33">
        <v>557.9</v>
      </c>
      <c r="Q421" s="86">
        <f t="shared" si="94"/>
        <v>1810900</v>
      </c>
      <c r="R421" s="88">
        <v>0.5</v>
      </c>
      <c r="S421" s="88">
        <v>0.5</v>
      </c>
      <c r="T421" s="86">
        <f t="shared" si="95"/>
        <v>452000</v>
      </c>
      <c r="U421" s="260"/>
    </row>
    <row r="422" spans="1:21" ht="61.5" customHeight="1" x14ac:dyDescent="0.3">
      <c r="A422" s="220" t="s">
        <v>821</v>
      </c>
      <c r="B422" s="220" t="s">
        <v>845</v>
      </c>
      <c r="C422" s="220" t="s">
        <v>1443</v>
      </c>
      <c r="D422" s="240" t="s">
        <v>1866</v>
      </c>
      <c r="E422" s="34">
        <v>2011</v>
      </c>
      <c r="F422" s="33" t="s">
        <v>35</v>
      </c>
      <c r="G422" s="34" t="s">
        <v>40</v>
      </c>
      <c r="H422" s="33" t="s">
        <v>53</v>
      </c>
      <c r="I422" s="34" t="s">
        <v>48</v>
      </c>
      <c r="J422" s="34">
        <v>3</v>
      </c>
      <c r="K422" s="144" t="s">
        <v>823</v>
      </c>
      <c r="L422" s="75">
        <v>2007000</v>
      </c>
      <c r="M422" s="87">
        <v>357000</v>
      </c>
      <c r="N422" s="145">
        <v>0.85</v>
      </c>
      <c r="O422" s="36">
        <v>0.35</v>
      </c>
      <c r="P422" s="33">
        <v>3</v>
      </c>
      <c r="Q422" s="86">
        <f t="shared" si="94"/>
        <v>318600</v>
      </c>
      <c r="R422" s="88">
        <v>1</v>
      </c>
      <c r="S422" s="88">
        <v>1</v>
      </c>
      <c r="T422" s="86">
        <f t="shared" si="95"/>
        <v>318000</v>
      </c>
      <c r="U422" s="260">
        <f>T422+T423+T424</f>
        <v>6205000</v>
      </c>
    </row>
    <row r="423" spans="1:21" ht="61.5" customHeight="1" x14ac:dyDescent="0.3">
      <c r="A423" s="220"/>
      <c r="B423" s="220"/>
      <c r="C423" s="220"/>
      <c r="D423" s="240"/>
      <c r="E423" s="34">
        <v>2011</v>
      </c>
      <c r="F423" s="33" t="s">
        <v>35</v>
      </c>
      <c r="G423" s="34" t="s">
        <v>40</v>
      </c>
      <c r="H423" s="33" t="s">
        <v>140</v>
      </c>
      <c r="I423" s="34" t="s">
        <v>831</v>
      </c>
      <c r="J423" s="34">
        <v>8</v>
      </c>
      <c r="K423" s="144" t="s">
        <v>823</v>
      </c>
      <c r="L423" s="75">
        <v>2007000</v>
      </c>
      <c r="M423" s="87">
        <v>65000</v>
      </c>
      <c r="N423" s="145">
        <v>0.85</v>
      </c>
      <c r="O423" s="36">
        <v>0.35</v>
      </c>
      <c r="P423" s="33">
        <v>8</v>
      </c>
      <c r="Q423" s="86">
        <f t="shared" si="94"/>
        <v>154700</v>
      </c>
      <c r="R423" s="88">
        <v>1</v>
      </c>
      <c r="S423" s="88">
        <v>1</v>
      </c>
      <c r="T423" s="86">
        <f t="shared" si="95"/>
        <v>154000</v>
      </c>
      <c r="U423" s="260"/>
    </row>
    <row r="424" spans="1:21" ht="61.5" customHeight="1" x14ac:dyDescent="0.3">
      <c r="A424" s="220"/>
      <c r="B424" s="220"/>
      <c r="C424" s="220"/>
      <c r="D424" s="240"/>
      <c r="E424" s="34">
        <v>2005</v>
      </c>
      <c r="F424" s="33" t="s">
        <v>94</v>
      </c>
      <c r="G424" s="34" t="s">
        <v>846</v>
      </c>
      <c r="H424" s="33" t="s">
        <v>840</v>
      </c>
      <c r="I424" s="34" t="s">
        <v>95</v>
      </c>
      <c r="J424" s="34">
        <v>60</v>
      </c>
      <c r="K424" s="144" t="s">
        <v>823</v>
      </c>
      <c r="L424" s="75">
        <v>2007000</v>
      </c>
      <c r="M424" s="87">
        <v>420000</v>
      </c>
      <c r="N424" s="145">
        <v>0.65</v>
      </c>
      <c r="O424" s="36">
        <v>0.35</v>
      </c>
      <c r="P424" s="33">
        <v>60</v>
      </c>
      <c r="Q424" s="86">
        <f t="shared" si="94"/>
        <v>5733000</v>
      </c>
      <c r="R424" s="88">
        <v>1</v>
      </c>
      <c r="S424" s="88">
        <v>1</v>
      </c>
      <c r="T424" s="86">
        <f t="shared" si="95"/>
        <v>5733000</v>
      </c>
      <c r="U424" s="260"/>
    </row>
    <row r="425" spans="1:21" ht="61.5" customHeight="1" x14ac:dyDescent="0.3">
      <c r="A425" s="34" t="s">
        <v>821</v>
      </c>
      <c r="B425" s="34" t="s">
        <v>847</v>
      </c>
      <c r="C425" s="33" t="s">
        <v>1444</v>
      </c>
      <c r="D425" s="33" t="s">
        <v>1867</v>
      </c>
      <c r="E425" s="34">
        <v>2012</v>
      </c>
      <c r="F425" s="33" t="s">
        <v>35</v>
      </c>
      <c r="G425" s="34" t="s">
        <v>88</v>
      </c>
      <c r="H425" s="33" t="s">
        <v>34</v>
      </c>
      <c r="I425" s="34" t="s">
        <v>93</v>
      </c>
      <c r="J425" s="34">
        <v>12</v>
      </c>
      <c r="K425" s="144" t="s">
        <v>823</v>
      </c>
      <c r="L425" s="75">
        <v>2007000</v>
      </c>
      <c r="M425" s="87">
        <v>565000</v>
      </c>
      <c r="N425" s="145">
        <v>0.85</v>
      </c>
      <c r="O425" s="36">
        <v>0.35</v>
      </c>
      <c r="P425" s="33">
        <v>12</v>
      </c>
      <c r="Q425" s="86">
        <f t="shared" si="94"/>
        <v>2017000</v>
      </c>
      <c r="R425" s="88">
        <v>1</v>
      </c>
      <c r="S425" s="88">
        <v>1</v>
      </c>
      <c r="T425" s="86">
        <f t="shared" si="95"/>
        <v>2017000</v>
      </c>
      <c r="U425" s="49">
        <f>T425</f>
        <v>2017000</v>
      </c>
    </row>
    <row r="426" spans="1:21" ht="61.5" customHeight="1" x14ac:dyDescent="0.3">
      <c r="A426" s="220" t="s">
        <v>848</v>
      </c>
      <c r="B426" s="220" t="s">
        <v>853</v>
      </c>
      <c r="C426" s="220" t="s">
        <v>1445</v>
      </c>
      <c r="D426" s="240" t="s">
        <v>1868</v>
      </c>
      <c r="E426" s="34">
        <v>2007</v>
      </c>
      <c r="F426" s="33" t="s">
        <v>851</v>
      </c>
      <c r="G426" s="34" t="s">
        <v>631</v>
      </c>
      <c r="H426" s="33" t="s">
        <v>599</v>
      </c>
      <c r="I426" s="34" t="s">
        <v>582</v>
      </c>
      <c r="J426" s="34">
        <v>28</v>
      </c>
      <c r="K426" s="144" t="s">
        <v>849</v>
      </c>
      <c r="L426" s="75">
        <v>1500000</v>
      </c>
      <c r="M426" s="87">
        <v>207000</v>
      </c>
      <c r="N426" s="145">
        <v>0.85</v>
      </c>
      <c r="O426" s="36">
        <v>0.35</v>
      </c>
      <c r="P426" s="33">
        <v>28</v>
      </c>
      <c r="Q426" s="86">
        <f t="shared" ref="Q426:Q435" si="96">FLOOR(M426*N426*O426*P426,100)</f>
        <v>1724300</v>
      </c>
      <c r="R426" s="88">
        <v>1</v>
      </c>
      <c r="S426" s="88">
        <v>1</v>
      </c>
      <c r="T426" s="86">
        <f t="shared" ref="T426:T435" si="97">ROUNDDOWN(Q426*R426*S426,-3)</f>
        <v>1724000</v>
      </c>
      <c r="U426" s="260">
        <f>T426+T427</f>
        <v>2401000</v>
      </c>
    </row>
    <row r="427" spans="1:21" ht="61.5" customHeight="1" x14ac:dyDescent="0.3">
      <c r="A427" s="220"/>
      <c r="B427" s="220"/>
      <c r="C427" s="220"/>
      <c r="D427" s="240"/>
      <c r="E427" s="34">
        <v>2007</v>
      </c>
      <c r="F427" s="33" t="s">
        <v>851</v>
      </c>
      <c r="G427" s="34" t="s">
        <v>580</v>
      </c>
      <c r="H427" s="33" t="s">
        <v>599</v>
      </c>
      <c r="I427" s="34" t="s">
        <v>582</v>
      </c>
      <c r="J427" s="34">
        <v>11</v>
      </c>
      <c r="K427" s="144" t="s">
        <v>849</v>
      </c>
      <c r="L427" s="75">
        <v>1500000</v>
      </c>
      <c r="M427" s="87">
        <v>207000</v>
      </c>
      <c r="N427" s="145">
        <v>0.85</v>
      </c>
      <c r="O427" s="36">
        <v>0.35</v>
      </c>
      <c r="P427" s="33">
        <v>11</v>
      </c>
      <c r="Q427" s="86">
        <f t="shared" si="96"/>
        <v>677400</v>
      </c>
      <c r="R427" s="88">
        <v>1</v>
      </c>
      <c r="S427" s="88">
        <v>1</v>
      </c>
      <c r="T427" s="86">
        <f t="shared" si="97"/>
        <v>677000</v>
      </c>
      <c r="U427" s="260"/>
    </row>
    <row r="428" spans="1:21" ht="61.5" customHeight="1" x14ac:dyDescent="0.3">
      <c r="A428" s="222" t="s">
        <v>848</v>
      </c>
      <c r="B428" s="222" t="s">
        <v>854</v>
      </c>
      <c r="C428" s="221" t="s">
        <v>1446</v>
      </c>
      <c r="D428" s="221" t="s">
        <v>1869</v>
      </c>
      <c r="E428" s="34">
        <v>2002</v>
      </c>
      <c r="F428" s="33" t="s">
        <v>579</v>
      </c>
      <c r="G428" s="34" t="s">
        <v>621</v>
      </c>
      <c r="H428" s="33" t="s">
        <v>617</v>
      </c>
      <c r="I428" s="34" t="s">
        <v>597</v>
      </c>
      <c r="J428" s="34">
        <v>30</v>
      </c>
      <c r="K428" s="144" t="s">
        <v>849</v>
      </c>
      <c r="L428" s="75">
        <v>1363000</v>
      </c>
      <c r="M428" s="87">
        <v>22000</v>
      </c>
      <c r="N428" s="145">
        <v>0.85</v>
      </c>
      <c r="O428" s="36">
        <v>0.35</v>
      </c>
      <c r="P428" s="33">
        <v>30</v>
      </c>
      <c r="Q428" s="86">
        <f t="shared" si="96"/>
        <v>196300</v>
      </c>
      <c r="R428" s="88">
        <v>1</v>
      </c>
      <c r="S428" s="88">
        <v>1</v>
      </c>
      <c r="T428" s="86">
        <f t="shared" si="97"/>
        <v>196000</v>
      </c>
      <c r="U428" s="260">
        <f>SUM(T428:T429)</f>
        <v>1174000</v>
      </c>
    </row>
    <row r="429" spans="1:21" ht="61.5" customHeight="1" x14ac:dyDescent="0.3">
      <c r="A429" s="210"/>
      <c r="B429" s="210"/>
      <c r="C429" s="212"/>
      <c r="D429" s="212"/>
      <c r="E429" s="34">
        <v>2013</v>
      </c>
      <c r="F429" s="33" t="s">
        <v>855</v>
      </c>
      <c r="G429" s="34" t="s">
        <v>626</v>
      </c>
      <c r="H429" s="33" t="s">
        <v>599</v>
      </c>
      <c r="I429" s="34" t="s">
        <v>856</v>
      </c>
      <c r="J429" s="34">
        <v>12</v>
      </c>
      <c r="K429" s="144" t="s">
        <v>849</v>
      </c>
      <c r="L429" s="75">
        <v>1363000</v>
      </c>
      <c r="M429" s="87">
        <v>274000</v>
      </c>
      <c r="N429" s="145">
        <v>0.85</v>
      </c>
      <c r="O429" s="36">
        <v>0.35</v>
      </c>
      <c r="P429" s="33">
        <v>12</v>
      </c>
      <c r="Q429" s="86">
        <f t="shared" si="96"/>
        <v>978100</v>
      </c>
      <c r="R429" s="88">
        <v>1</v>
      </c>
      <c r="S429" s="88">
        <v>1</v>
      </c>
      <c r="T429" s="86">
        <f t="shared" si="97"/>
        <v>978000</v>
      </c>
      <c r="U429" s="260"/>
    </row>
    <row r="430" spans="1:21" ht="61.5" customHeight="1" x14ac:dyDescent="0.3">
      <c r="A430" s="34" t="s">
        <v>848</v>
      </c>
      <c r="B430" s="34" t="s">
        <v>857</v>
      </c>
      <c r="C430" s="34" t="s">
        <v>1447</v>
      </c>
      <c r="D430" s="33" t="s">
        <v>1870</v>
      </c>
      <c r="E430" s="34">
        <v>2011</v>
      </c>
      <c r="F430" s="33" t="s">
        <v>851</v>
      </c>
      <c r="G430" s="34" t="s">
        <v>580</v>
      </c>
      <c r="H430" s="33" t="s">
        <v>599</v>
      </c>
      <c r="I430" s="34" t="s">
        <v>582</v>
      </c>
      <c r="J430" s="34">
        <v>15.6</v>
      </c>
      <c r="K430" s="144" t="s">
        <v>849</v>
      </c>
      <c r="L430" s="75">
        <v>1368000</v>
      </c>
      <c r="M430" s="87">
        <v>288000</v>
      </c>
      <c r="N430" s="145">
        <v>0.85</v>
      </c>
      <c r="O430" s="36">
        <v>0.35</v>
      </c>
      <c r="P430" s="33">
        <v>15.6</v>
      </c>
      <c r="Q430" s="86">
        <f t="shared" si="96"/>
        <v>1336600</v>
      </c>
      <c r="R430" s="88">
        <v>1</v>
      </c>
      <c r="S430" s="88">
        <v>1</v>
      </c>
      <c r="T430" s="86">
        <f t="shared" si="97"/>
        <v>1336000</v>
      </c>
      <c r="U430" s="49">
        <f>T430</f>
        <v>1336000</v>
      </c>
    </row>
    <row r="431" spans="1:21" ht="61.5" customHeight="1" x14ac:dyDescent="0.3">
      <c r="A431" s="34" t="s">
        <v>848</v>
      </c>
      <c r="B431" s="34" t="s">
        <v>858</v>
      </c>
      <c r="C431" s="33" t="s">
        <v>1448</v>
      </c>
      <c r="D431" s="33" t="s">
        <v>1871</v>
      </c>
      <c r="E431" s="34">
        <v>2013</v>
      </c>
      <c r="F431" s="33" t="s">
        <v>851</v>
      </c>
      <c r="G431" s="34" t="s">
        <v>580</v>
      </c>
      <c r="H431" s="33" t="s">
        <v>599</v>
      </c>
      <c r="I431" s="34" t="s">
        <v>582</v>
      </c>
      <c r="J431" s="34">
        <v>29.2</v>
      </c>
      <c r="K431" s="144" t="s">
        <v>849</v>
      </c>
      <c r="L431" s="75">
        <v>1292000</v>
      </c>
      <c r="M431" s="87">
        <v>330000</v>
      </c>
      <c r="N431" s="145">
        <v>0.85</v>
      </c>
      <c r="O431" s="36">
        <v>0.35</v>
      </c>
      <c r="P431" s="33">
        <v>29.2</v>
      </c>
      <c r="Q431" s="86">
        <f t="shared" si="96"/>
        <v>2866700</v>
      </c>
      <c r="R431" s="88">
        <v>1</v>
      </c>
      <c r="S431" s="88">
        <v>1</v>
      </c>
      <c r="T431" s="86">
        <f t="shared" si="97"/>
        <v>2866000</v>
      </c>
      <c r="U431" s="49">
        <f>T431</f>
        <v>2866000</v>
      </c>
    </row>
    <row r="432" spans="1:21" ht="61.5" customHeight="1" x14ac:dyDescent="0.3">
      <c r="A432" s="220" t="s">
        <v>848</v>
      </c>
      <c r="B432" s="220" t="s">
        <v>859</v>
      </c>
      <c r="C432" s="240" t="s">
        <v>1449</v>
      </c>
      <c r="D432" s="240" t="s">
        <v>1872</v>
      </c>
      <c r="E432" s="34">
        <v>2007</v>
      </c>
      <c r="F432" s="33" t="s">
        <v>860</v>
      </c>
      <c r="G432" s="34" t="s">
        <v>621</v>
      </c>
      <c r="H432" s="33" t="s">
        <v>579</v>
      </c>
      <c r="I432" s="34" t="s">
        <v>582</v>
      </c>
      <c r="J432" s="34" t="s">
        <v>861</v>
      </c>
      <c r="K432" s="144" t="s">
        <v>862</v>
      </c>
      <c r="L432" s="75">
        <v>2403000</v>
      </c>
      <c r="M432" s="75">
        <v>2403000</v>
      </c>
      <c r="N432" s="145">
        <v>1</v>
      </c>
      <c r="O432" s="36">
        <v>0.2</v>
      </c>
      <c r="P432" s="33">
        <v>34.5</v>
      </c>
      <c r="Q432" s="86">
        <f t="shared" si="96"/>
        <v>16580700</v>
      </c>
      <c r="R432" s="88">
        <v>1</v>
      </c>
      <c r="S432" s="88">
        <v>0.5</v>
      </c>
      <c r="T432" s="86">
        <f t="shared" si="97"/>
        <v>8290000</v>
      </c>
      <c r="U432" s="260">
        <f>T432+T433+T434+T435</f>
        <v>13351000</v>
      </c>
    </row>
    <row r="433" spans="1:21" ht="61.5" customHeight="1" x14ac:dyDescent="0.3">
      <c r="A433" s="220"/>
      <c r="B433" s="220"/>
      <c r="C433" s="240"/>
      <c r="D433" s="240"/>
      <c r="E433" s="34">
        <v>2010</v>
      </c>
      <c r="F433" s="33" t="s">
        <v>579</v>
      </c>
      <c r="G433" s="34" t="s">
        <v>621</v>
      </c>
      <c r="H433" s="33" t="s">
        <v>617</v>
      </c>
      <c r="I433" s="34" t="s">
        <v>863</v>
      </c>
      <c r="J433" s="34">
        <v>21</v>
      </c>
      <c r="K433" s="144" t="s">
        <v>849</v>
      </c>
      <c r="L433" s="75">
        <v>2403000</v>
      </c>
      <c r="M433" s="87">
        <v>44000</v>
      </c>
      <c r="N433" s="145">
        <v>0.85</v>
      </c>
      <c r="O433" s="36">
        <v>0.35</v>
      </c>
      <c r="P433" s="33">
        <v>21</v>
      </c>
      <c r="Q433" s="86">
        <f t="shared" si="96"/>
        <v>274800</v>
      </c>
      <c r="R433" s="88">
        <v>1</v>
      </c>
      <c r="S433" s="88">
        <v>0.5</v>
      </c>
      <c r="T433" s="86">
        <f t="shared" si="97"/>
        <v>137000</v>
      </c>
      <c r="U433" s="260"/>
    </row>
    <row r="434" spans="1:21" ht="61.5" customHeight="1" x14ac:dyDescent="0.3">
      <c r="A434" s="220"/>
      <c r="B434" s="220"/>
      <c r="C434" s="240"/>
      <c r="D434" s="240"/>
      <c r="E434" s="34">
        <v>2010</v>
      </c>
      <c r="F434" s="33" t="s">
        <v>579</v>
      </c>
      <c r="G434" s="34" t="s">
        <v>621</v>
      </c>
      <c r="H434" s="33" t="s">
        <v>617</v>
      </c>
      <c r="I434" s="34" t="s">
        <v>582</v>
      </c>
      <c r="J434" s="34">
        <v>43.47</v>
      </c>
      <c r="K434" s="144" t="s">
        <v>849</v>
      </c>
      <c r="L434" s="75">
        <v>2403000</v>
      </c>
      <c r="M434" s="87">
        <v>332000</v>
      </c>
      <c r="N434" s="145">
        <v>0.85</v>
      </c>
      <c r="O434" s="36">
        <v>0.35</v>
      </c>
      <c r="P434" s="33">
        <v>43.47</v>
      </c>
      <c r="Q434" s="86">
        <f t="shared" si="96"/>
        <v>4293500</v>
      </c>
      <c r="R434" s="88">
        <v>1</v>
      </c>
      <c r="S434" s="88">
        <v>0.5</v>
      </c>
      <c r="T434" s="86">
        <f t="shared" si="97"/>
        <v>2146000</v>
      </c>
      <c r="U434" s="260"/>
    </row>
    <row r="435" spans="1:21" ht="61.5" customHeight="1" x14ac:dyDescent="0.3">
      <c r="A435" s="220"/>
      <c r="B435" s="220"/>
      <c r="C435" s="240"/>
      <c r="D435" s="240"/>
      <c r="E435" s="34">
        <v>2013</v>
      </c>
      <c r="F435" s="33" t="s">
        <v>579</v>
      </c>
      <c r="G435" s="34" t="s">
        <v>621</v>
      </c>
      <c r="H435" s="33" t="s">
        <v>617</v>
      </c>
      <c r="I435" s="34" t="s">
        <v>582</v>
      </c>
      <c r="J435" s="34">
        <v>45.9</v>
      </c>
      <c r="K435" s="144" t="s">
        <v>849</v>
      </c>
      <c r="L435" s="75">
        <v>2403000</v>
      </c>
      <c r="M435" s="87">
        <v>407000</v>
      </c>
      <c r="N435" s="145">
        <v>0.85</v>
      </c>
      <c r="O435" s="36">
        <v>0.35</v>
      </c>
      <c r="P435" s="33">
        <v>45.9</v>
      </c>
      <c r="Q435" s="86">
        <f t="shared" si="96"/>
        <v>5557600</v>
      </c>
      <c r="R435" s="88">
        <v>1</v>
      </c>
      <c r="S435" s="88">
        <v>0.5</v>
      </c>
      <c r="T435" s="86">
        <f t="shared" si="97"/>
        <v>2778000</v>
      </c>
      <c r="U435" s="260"/>
    </row>
    <row r="436" spans="1:21" ht="61.5" customHeight="1" x14ac:dyDescent="0.3">
      <c r="A436" s="34" t="s">
        <v>848</v>
      </c>
      <c r="B436" s="34">
        <v>660</v>
      </c>
      <c r="C436" s="34" t="s">
        <v>1450</v>
      </c>
      <c r="D436" s="33" t="s">
        <v>1873</v>
      </c>
      <c r="E436" s="34">
        <v>2011</v>
      </c>
      <c r="F436" s="33" t="s">
        <v>579</v>
      </c>
      <c r="G436" s="34" t="s">
        <v>621</v>
      </c>
      <c r="H436" s="33" t="s">
        <v>617</v>
      </c>
      <c r="I436" s="34" t="s">
        <v>582</v>
      </c>
      <c r="J436" s="34">
        <v>14</v>
      </c>
      <c r="K436" s="144" t="s">
        <v>849</v>
      </c>
      <c r="L436" s="75">
        <v>2173000</v>
      </c>
      <c r="M436" s="87">
        <v>357000</v>
      </c>
      <c r="N436" s="145">
        <v>0.85</v>
      </c>
      <c r="O436" s="36">
        <v>0.35</v>
      </c>
      <c r="P436" s="33">
        <v>14</v>
      </c>
      <c r="Q436" s="86">
        <f t="shared" ref="Q436:Q439" si="98">FLOOR(M436*N436*O436*P436,100)</f>
        <v>1486900</v>
      </c>
      <c r="R436" s="88">
        <v>1</v>
      </c>
      <c r="S436" s="88">
        <v>1</v>
      </c>
      <c r="T436" s="86">
        <f t="shared" ref="T436:T439" si="99">ROUNDDOWN(Q436*R436*S436,-3)</f>
        <v>1486000</v>
      </c>
      <c r="U436" s="49">
        <f>T436</f>
        <v>1486000</v>
      </c>
    </row>
    <row r="437" spans="1:21" ht="61.5" customHeight="1" x14ac:dyDescent="0.3">
      <c r="A437" s="220" t="s">
        <v>848</v>
      </c>
      <c r="B437" s="240" t="s">
        <v>1874</v>
      </c>
      <c r="C437" s="224" t="s">
        <v>1451</v>
      </c>
      <c r="D437" s="224" t="s">
        <v>1875</v>
      </c>
      <c r="E437" s="34">
        <v>2007</v>
      </c>
      <c r="F437" s="33" t="s">
        <v>579</v>
      </c>
      <c r="G437" s="33" t="s">
        <v>864</v>
      </c>
      <c r="H437" s="33" t="s">
        <v>688</v>
      </c>
      <c r="I437" s="34" t="s">
        <v>856</v>
      </c>
      <c r="J437" s="34">
        <v>10</v>
      </c>
      <c r="K437" s="144" t="s">
        <v>849</v>
      </c>
      <c r="L437" s="75">
        <v>1890000</v>
      </c>
      <c r="M437" s="87">
        <v>208000</v>
      </c>
      <c r="N437" s="145">
        <v>0.85</v>
      </c>
      <c r="O437" s="36">
        <v>0.35</v>
      </c>
      <c r="P437" s="33">
        <v>10</v>
      </c>
      <c r="Q437" s="86">
        <f t="shared" si="98"/>
        <v>618800</v>
      </c>
      <c r="R437" s="88">
        <v>1</v>
      </c>
      <c r="S437" s="88">
        <v>1</v>
      </c>
      <c r="T437" s="86">
        <f t="shared" si="99"/>
        <v>618000</v>
      </c>
      <c r="U437" s="260">
        <f>T437+T438</f>
        <v>778000</v>
      </c>
    </row>
    <row r="438" spans="1:21" ht="61.5" customHeight="1" x14ac:dyDescent="0.3">
      <c r="A438" s="220"/>
      <c r="B438" s="240"/>
      <c r="C438" s="224"/>
      <c r="D438" s="224"/>
      <c r="E438" s="34">
        <v>2011</v>
      </c>
      <c r="F438" s="33" t="s">
        <v>579</v>
      </c>
      <c r="G438" s="33" t="s">
        <v>864</v>
      </c>
      <c r="H438" s="33" t="s">
        <v>617</v>
      </c>
      <c r="I438" s="34" t="s">
        <v>597</v>
      </c>
      <c r="J438" s="34">
        <v>10</v>
      </c>
      <c r="K438" s="144" t="s">
        <v>849</v>
      </c>
      <c r="L438" s="75">
        <v>1890000</v>
      </c>
      <c r="M438" s="87">
        <v>63000</v>
      </c>
      <c r="N438" s="145">
        <v>0.85</v>
      </c>
      <c r="O438" s="36">
        <v>0.3</v>
      </c>
      <c r="P438" s="33">
        <v>10</v>
      </c>
      <c r="Q438" s="86">
        <f t="shared" si="98"/>
        <v>160600</v>
      </c>
      <c r="R438" s="88">
        <v>1</v>
      </c>
      <c r="S438" s="88">
        <v>1</v>
      </c>
      <c r="T438" s="86">
        <f t="shared" si="99"/>
        <v>160000</v>
      </c>
      <c r="U438" s="260"/>
    </row>
    <row r="439" spans="1:21" ht="61.5" customHeight="1" x14ac:dyDescent="0.3">
      <c r="A439" s="34" t="s">
        <v>848</v>
      </c>
      <c r="B439" s="34" t="s">
        <v>865</v>
      </c>
      <c r="C439" s="89" t="s">
        <v>1452</v>
      </c>
      <c r="D439" s="89" t="s">
        <v>1876</v>
      </c>
      <c r="E439" s="34">
        <v>2010</v>
      </c>
      <c r="F439" s="33" t="s">
        <v>579</v>
      </c>
      <c r="G439" s="34" t="s">
        <v>631</v>
      </c>
      <c r="H439" s="33" t="s">
        <v>599</v>
      </c>
      <c r="I439" s="34" t="s">
        <v>856</v>
      </c>
      <c r="J439" s="34">
        <v>42.84</v>
      </c>
      <c r="K439" s="144" t="s">
        <v>849</v>
      </c>
      <c r="L439" s="75">
        <v>1290000</v>
      </c>
      <c r="M439" s="87">
        <v>223000</v>
      </c>
      <c r="N439" s="145">
        <v>0.85</v>
      </c>
      <c r="O439" s="36">
        <v>0.35</v>
      </c>
      <c r="P439" s="33">
        <v>42.84</v>
      </c>
      <c r="Q439" s="86">
        <f t="shared" si="98"/>
        <v>2842100</v>
      </c>
      <c r="R439" s="88">
        <v>1</v>
      </c>
      <c r="S439" s="88">
        <v>1</v>
      </c>
      <c r="T439" s="86">
        <f t="shared" si="99"/>
        <v>2842000</v>
      </c>
      <c r="U439" s="49">
        <f>T439</f>
        <v>2842000</v>
      </c>
    </row>
    <row r="440" spans="1:21" ht="61.5" customHeight="1" x14ac:dyDescent="0.3">
      <c r="A440" s="34" t="s">
        <v>848</v>
      </c>
      <c r="B440" s="34" t="s">
        <v>867</v>
      </c>
      <c r="C440" s="89" t="s">
        <v>1376</v>
      </c>
      <c r="D440" s="89" t="s">
        <v>1877</v>
      </c>
      <c r="E440" s="34">
        <v>2014</v>
      </c>
      <c r="F440" s="33" t="s">
        <v>579</v>
      </c>
      <c r="G440" s="34" t="s">
        <v>621</v>
      </c>
      <c r="H440" s="33" t="s">
        <v>688</v>
      </c>
      <c r="I440" s="34" t="s">
        <v>576</v>
      </c>
      <c r="J440" s="34">
        <v>6</v>
      </c>
      <c r="K440" s="146" t="s">
        <v>849</v>
      </c>
      <c r="L440" s="75">
        <v>1637000</v>
      </c>
      <c r="M440" s="87">
        <v>149000</v>
      </c>
      <c r="N440" s="145">
        <v>0.85</v>
      </c>
      <c r="O440" s="36">
        <v>0.35</v>
      </c>
      <c r="P440" s="33">
        <v>6</v>
      </c>
      <c r="Q440" s="86">
        <f t="shared" ref="Q440" si="100">FLOOR(M440*N440*O440*P440,100)</f>
        <v>265900</v>
      </c>
      <c r="R440" s="88">
        <v>1</v>
      </c>
      <c r="S440" s="88">
        <v>1</v>
      </c>
      <c r="T440" s="86">
        <f t="shared" ref="T440" si="101">ROUNDDOWN(Q440*R440*S440,-3)</f>
        <v>265000</v>
      </c>
      <c r="U440" s="49">
        <f>T440</f>
        <v>265000</v>
      </c>
    </row>
    <row r="441" spans="1:21" ht="61.5" customHeight="1" x14ac:dyDescent="0.3">
      <c r="A441" s="34" t="s">
        <v>848</v>
      </c>
      <c r="B441" s="34" t="s">
        <v>1878</v>
      </c>
      <c r="C441" s="89" t="s">
        <v>1453</v>
      </c>
      <c r="D441" s="89" t="s">
        <v>868</v>
      </c>
      <c r="E441" s="34">
        <v>2015</v>
      </c>
      <c r="F441" s="33" t="s">
        <v>579</v>
      </c>
      <c r="G441" s="34" t="s">
        <v>869</v>
      </c>
      <c r="H441" s="33" t="s">
        <v>599</v>
      </c>
      <c r="I441" s="34" t="s">
        <v>609</v>
      </c>
      <c r="J441" s="34">
        <v>41.31</v>
      </c>
      <c r="K441" s="146" t="s">
        <v>849</v>
      </c>
      <c r="L441" s="75">
        <v>1366000</v>
      </c>
      <c r="M441" s="87">
        <v>308000</v>
      </c>
      <c r="N441" s="145">
        <v>0.85</v>
      </c>
      <c r="O441" s="36">
        <v>0.35</v>
      </c>
      <c r="P441" s="33">
        <v>41.31</v>
      </c>
      <c r="Q441" s="86">
        <f t="shared" ref="Q441:Q451" si="102">FLOOR(M441*N441*O441*P441,100)</f>
        <v>3785200</v>
      </c>
      <c r="R441" s="88">
        <v>1</v>
      </c>
      <c r="S441" s="88">
        <v>0.5</v>
      </c>
      <c r="T441" s="86">
        <f t="shared" ref="T441:T451" si="103">ROUNDDOWN(Q441*R441*S441,-3)</f>
        <v>1892000</v>
      </c>
      <c r="U441" s="49">
        <f>T441</f>
        <v>1892000</v>
      </c>
    </row>
    <row r="442" spans="1:21" ht="61.5" customHeight="1" x14ac:dyDescent="0.3">
      <c r="A442" s="34" t="s">
        <v>848</v>
      </c>
      <c r="B442" s="34" t="s">
        <v>1879</v>
      </c>
      <c r="C442" s="89" t="s">
        <v>1454</v>
      </c>
      <c r="D442" s="89" t="s">
        <v>868</v>
      </c>
      <c r="E442" s="34">
        <v>2015</v>
      </c>
      <c r="F442" s="33" t="s">
        <v>579</v>
      </c>
      <c r="G442" s="34" t="s">
        <v>869</v>
      </c>
      <c r="H442" s="33" t="s">
        <v>599</v>
      </c>
      <c r="I442" s="34" t="s">
        <v>609</v>
      </c>
      <c r="J442" s="34">
        <v>41.31</v>
      </c>
      <c r="K442" s="146" t="s">
        <v>849</v>
      </c>
      <c r="L442" s="75">
        <v>1366000</v>
      </c>
      <c r="M442" s="87">
        <v>308000</v>
      </c>
      <c r="N442" s="145">
        <v>0.85</v>
      </c>
      <c r="O442" s="36">
        <v>0.35</v>
      </c>
      <c r="P442" s="33">
        <v>41.31</v>
      </c>
      <c r="Q442" s="86">
        <f t="shared" si="102"/>
        <v>3785200</v>
      </c>
      <c r="R442" s="88">
        <v>1</v>
      </c>
      <c r="S442" s="88">
        <v>0.5</v>
      </c>
      <c r="T442" s="86">
        <f t="shared" si="103"/>
        <v>1892000</v>
      </c>
      <c r="U442" s="49">
        <f>T442</f>
        <v>1892000</v>
      </c>
    </row>
    <row r="443" spans="1:21" ht="61.5" customHeight="1" x14ac:dyDescent="0.3">
      <c r="A443" s="34" t="s">
        <v>848</v>
      </c>
      <c r="B443" s="34" t="s">
        <v>1880</v>
      </c>
      <c r="C443" s="130" t="s">
        <v>1455</v>
      </c>
      <c r="D443" s="53" t="s">
        <v>1881</v>
      </c>
      <c r="E443" s="130">
        <v>2015</v>
      </c>
      <c r="F443" s="53" t="s">
        <v>746</v>
      </c>
      <c r="G443" s="130" t="s">
        <v>621</v>
      </c>
      <c r="H443" s="53" t="s">
        <v>711</v>
      </c>
      <c r="I443" s="130" t="s">
        <v>609</v>
      </c>
      <c r="J443" s="130">
        <v>8</v>
      </c>
      <c r="K443" s="147" t="s">
        <v>804</v>
      </c>
      <c r="L443" s="75">
        <v>1277000</v>
      </c>
      <c r="M443" s="87">
        <v>308000</v>
      </c>
      <c r="N443" s="148">
        <v>0.85</v>
      </c>
      <c r="O443" s="62">
        <v>0.35</v>
      </c>
      <c r="P443" s="53">
        <v>1</v>
      </c>
      <c r="Q443" s="54">
        <f t="shared" si="102"/>
        <v>91600</v>
      </c>
      <c r="R443" s="55">
        <v>0.5</v>
      </c>
      <c r="S443" s="132">
        <v>1</v>
      </c>
      <c r="T443" s="54">
        <f t="shared" si="103"/>
        <v>45000</v>
      </c>
      <c r="U443" s="19">
        <f t="shared" ref="U443:U447" si="104">T443</f>
        <v>45000</v>
      </c>
    </row>
    <row r="444" spans="1:21" ht="61.5" customHeight="1" x14ac:dyDescent="0.3">
      <c r="A444" s="34" t="s">
        <v>848</v>
      </c>
      <c r="B444" s="34" t="s">
        <v>1883</v>
      </c>
      <c r="C444" s="130" t="s">
        <v>1456</v>
      </c>
      <c r="D444" s="53" t="s">
        <v>1882</v>
      </c>
      <c r="E444" s="130">
        <v>2015</v>
      </c>
      <c r="F444" s="53" t="s">
        <v>746</v>
      </c>
      <c r="G444" s="130" t="s">
        <v>621</v>
      </c>
      <c r="H444" s="53" t="s">
        <v>711</v>
      </c>
      <c r="I444" s="130" t="s">
        <v>609</v>
      </c>
      <c r="J444" s="130">
        <v>8</v>
      </c>
      <c r="K444" s="147" t="s">
        <v>804</v>
      </c>
      <c r="L444" s="75">
        <v>1277000</v>
      </c>
      <c r="M444" s="87">
        <v>308000</v>
      </c>
      <c r="N444" s="148">
        <v>0.85</v>
      </c>
      <c r="O444" s="62">
        <v>0.35</v>
      </c>
      <c r="P444" s="53">
        <v>1</v>
      </c>
      <c r="Q444" s="54">
        <f t="shared" si="102"/>
        <v>91600</v>
      </c>
      <c r="R444" s="55">
        <v>0.5</v>
      </c>
      <c r="S444" s="132">
        <v>1</v>
      </c>
      <c r="T444" s="54">
        <f t="shared" si="103"/>
        <v>45000</v>
      </c>
      <c r="U444" s="19">
        <f t="shared" si="104"/>
        <v>45000</v>
      </c>
    </row>
    <row r="445" spans="1:21" ht="61.5" customHeight="1" x14ac:dyDescent="0.3">
      <c r="A445" s="34" t="s">
        <v>848</v>
      </c>
      <c r="B445" s="34" t="s">
        <v>1884</v>
      </c>
      <c r="C445" s="130" t="s">
        <v>1457</v>
      </c>
      <c r="D445" s="53" t="s">
        <v>1885</v>
      </c>
      <c r="E445" s="130">
        <v>2015</v>
      </c>
      <c r="F445" s="53" t="s">
        <v>746</v>
      </c>
      <c r="G445" s="130" t="s">
        <v>621</v>
      </c>
      <c r="H445" s="53" t="s">
        <v>711</v>
      </c>
      <c r="I445" s="130" t="s">
        <v>609</v>
      </c>
      <c r="J445" s="130">
        <v>8</v>
      </c>
      <c r="K445" s="147" t="s">
        <v>804</v>
      </c>
      <c r="L445" s="75">
        <v>1277000</v>
      </c>
      <c r="M445" s="87">
        <v>308000</v>
      </c>
      <c r="N445" s="148">
        <v>0.85</v>
      </c>
      <c r="O445" s="62">
        <v>0.35</v>
      </c>
      <c r="P445" s="53">
        <v>1</v>
      </c>
      <c r="Q445" s="54">
        <f t="shared" si="102"/>
        <v>91600</v>
      </c>
      <c r="R445" s="55">
        <v>0.5</v>
      </c>
      <c r="S445" s="132">
        <v>1</v>
      </c>
      <c r="T445" s="54">
        <f t="shared" si="103"/>
        <v>45000</v>
      </c>
      <c r="U445" s="19">
        <f t="shared" si="104"/>
        <v>45000</v>
      </c>
    </row>
    <row r="446" spans="1:21" ht="61.5" customHeight="1" x14ac:dyDescent="0.3">
      <c r="A446" s="34" t="s">
        <v>848</v>
      </c>
      <c r="B446" s="34" t="s">
        <v>1884</v>
      </c>
      <c r="C446" s="130" t="s">
        <v>1375</v>
      </c>
      <c r="D446" s="53" t="s">
        <v>1885</v>
      </c>
      <c r="E446" s="130">
        <v>2015</v>
      </c>
      <c r="F446" s="53" t="s">
        <v>746</v>
      </c>
      <c r="G446" s="130" t="s">
        <v>621</v>
      </c>
      <c r="H446" s="53" t="s">
        <v>711</v>
      </c>
      <c r="I446" s="130" t="s">
        <v>609</v>
      </c>
      <c r="J446" s="130">
        <v>8</v>
      </c>
      <c r="K446" s="147" t="s">
        <v>804</v>
      </c>
      <c r="L446" s="75">
        <v>1277000</v>
      </c>
      <c r="M446" s="87">
        <v>308000</v>
      </c>
      <c r="N446" s="148">
        <v>0.85</v>
      </c>
      <c r="O446" s="62">
        <v>0.35</v>
      </c>
      <c r="P446" s="53">
        <v>1</v>
      </c>
      <c r="Q446" s="54">
        <f t="shared" si="102"/>
        <v>91600</v>
      </c>
      <c r="R446" s="55">
        <v>0.5</v>
      </c>
      <c r="S446" s="132">
        <v>1</v>
      </c>
      <c r="T446" s="54">
        <f t="shared" si="103"/>
        <v>45000</v>
      </c>
      <c r="U446" s="19">
        <f t="shared" si="104"/>
        <v>45000</v>
      </c>
    </row>
    <row r="447" spans="1:21" ht="61.5" customHeight="1" x14ac:dyDescent="0.3">
      <c r="A447" s="34" t="s">
        <v>848</v>
      </c>
      <c r="B447" s="34" t="s">
        <v>1883</v>
      </c>
      <c r="C447" s="130" t="s">
        <v>1458</v>
      </c>
      <c r="D447" s="53" t="s">
        <v>1886</v>
      </c>
      <c r="E447" s="130">
        <v>2015</v>
      </c>
      <c r="F447" s="53" t="s">
        <v>746</v>
      </c>
      <c r="G447" s="130" t="s">
        <v>621</v>
      </c>
      <c r="H447" s="53" t="s">
        <v>711</v>
      </c>
      <c r="I447" s="130" t="s">
        <v>609</v>
      </c>
      <c r="J447" s="130">
        <v>8</v>
      </c>
      <c r="K447" s="147" t="s">
        <v>804</v>
      </c>
      <c r="L447" s="75">
        <v>1277000</v>
      </c>
      <c r="M447" s="87">
        <v>308000</v>
      </c>
      <c r="N447" s="148">
        <v>0.85</v>
      </c>
      <c r="O447" s="62">
        <v>0.35</v>
      </c>
      <c r="P447" s="53">
        <v>1</v>
      </c>
      <c r="Q447" s="54">
        <f t="shared" si="102"/>
        <v>91600</v>
      </c>
      <c r="R447" s="55">
        <v>0.5</v>
      </c>
      <c r="S447" s="132">
        <v>1</v>
      </c>
      <c r="T447" s="54">
        <f t="shared" si="103"/>
        <v>45000</v>
      </c>
      <c r="U447" s="19">
        <f t="shared" si="104"/>
        <v>45000</v>
      </c>
    </row>
    <row r="448" spans="1:21" ht="61.5" customHeight="1" x14ac:dyDescent="0.3">
      <c r="A448" s="34" t="s">
        <v>848</v>
      </c>
      <c r="B448" s="33" t="s">
        <v>1887</v>
      </c>
      <c r="C448" s="34" t="s">
        <v>1459</v>
      </c>
      <c r="D448" s="33" t="s">
        <v>1888</v>
      </c>
      <c r="E448" s="34">
        <v>2016</v>
      </c>
      <c r="F448" s="33" t="s">
        <v>579</v>
      </c>
      <c r="G448" s="34" t="s">
        <v>634</v>
      </c>
      <c r="H448" s="33" t="s">
        <v>870</v>
      </c>
      <c r="I448" s="34" t="s">
        <v>582</v>
      </c>
      <c r="J448" s="34">
        <v>6</v>
      </c>
      <c r="K448" s="146" t="s">
        <v>804</v>
      </c>
      <c r="L448" s="75">
        <v>3100000</v>
      </c>
      <c r="M448" s="35">
        <v>508000</v>
      </c>
      <c r="N448" s="126">
        <v>0.85</v>
      </c>
      <c r="O448" s="37">
        <v>0.35</v>
      </c>
      <c r="P448" s="33">
        <v>6</v>
      </c>
      <c r="Q448" s="86">
        <f t="shared" si="102"/>
        <v>906700</v>
      </c>
      <c r="R448" s="36">
        <v>1</v>
      </c>
      <c r="S448" s="149">
        <v>1</v>
      </c>
      <c r="T448" s="86">
        <f t="shared" si="103"/>
        <v>906000</v>
      </c>
      <c r="U448" s="49">
        <f t="shared" ref="U448:U450" si="105">T448</f>
        <v>906000</v>
      </c>
    </row>
    <row r="449" spans="1:21" ht="61.5" customHeight="1" x14ac:dyDescent="0.3">
      <c r="A449" s="34" t="s">
        <v>848</v>
      </c>
      <c r="B449" s="33" t="s">
        <v>872</v>
      </c>
      <c r="C449" s="33" t="s">
        <v>1460</v>
      </c>
      <c r="D449" s="33" t="s">
        <v>873</v>
      </c>
      <c r="E449" s="34">
        <v>2016</v>
      </c>
      <c r="F449" s="33" t="s">
        <v>579</v>
      </c>
      <c r="G449" s="34" t="s">
        <v>621</v>
      </c>
      <c r="H449" s="33" t="s">
        <v>874</v>
      </c>
      <c r="I449" s="34" t="s">
        <v>852</v>
      </c>
      <c r="J449" s="34">
        <v>24.48</v>
      </c>
      <c r="K449" s="146" t="s">
        <v>804</v>
      </c>
      <c r="L449" s="75">
        <v>1637000</v>
      </c>
      <c r="M449" s="75">
        <v>391000</v>
      </c>
      <c r="N449" s="126">
        <v>0.85</v>
      </c>
      <c r="O449" s="36">
        <v>0.35</v>
      </c>
      <c r="P449" s="33">
        <v>24.48</v>
      </c>
      <c r="Q449" s="35">
        <f t="shared" si="102"/>
        <v>2847500</v>
      </c>
      <c r="R449" s="36">
        <v>0.5</v>
      </c>
      <c r="S449" s="36">
        <v>1</v>
      </c>
      <c r="T449" s="86">
        <f t="shared" si="103"/>
        <v>1423000</v>
      </c>
      <c r="U449" s="49">
        <f t="shared" si="105"/>
        <v>1423000</v>
      </c>
    </row>
    <row r="450" spans="1:21" ht="61.5" customHeight="1" x14ac:dyDescent="0.3">
      <c r="A450" s="34" t="s">
        <v>848</v>
      </c>
      <c r="B450" s="33" t="s">
        <v>875</v>
      </c>
      <c r="C450" s="34" t="s">
        <v>1461</v>
      </c>
      <c r="D450" s="33" t="s">
        <v>876</v>
      </c>
      <c r="E450" s="34">
        <v>2015</v>
      </c>
      <c r="F450" s="33" t="s">
        <v>579</v>
      </c>
      <c r="G450" s="34" t="s">
        <v>621</v>
      </c>
      <c r="H450" s="33" t="s">
        <v>617</v>
      </c>
      <c r="I450" s="34" t="s">
        <v>597</v>
      </c>
      <c r="J450" s="34">
        <v>18.920000000000002</v>
      </c>
      <c r="K450" s="146" t="s">
        <v>804</v>
      </c>
      <c r="L450" s="86">
        <v>1320000</v>
      </c>
      <c r="M450" s="35">
        <v>140000</v>
      </c>
      <c r="N450" s="126">
        <v>0.85</v>
      </c>
      <c r="O450" s="37">
        <v>0.35</v>
      </c>
      <c r="P450" s="33">
        <v>18.920000000000002</v>
      </c>
      <c r="Q450" s="86">
        <f t="shared" si="102"/>
        <v>788000</v>
      </c>
      <c r="R450" s="36">
        <v>0.5</v>
      </c>
      <c r="S450" s="149">
        <v>1</v>
      </c>
      <c r="T450" s="86">
        <f t="shared" si="103"/>
        <v>394000</v>
      </c>
      <c r="U450" s="49">
        <f t="shared" si="105"/>
        <v>394000</v>
      </c>
    </row>
    <row r="451" spans="1:21" ht="61.5" customHeight="1" x14ac:dyDescent="0.3">
      <c r="A451" s="33" t="s">
        <v>848</v>
      </c>
      <c r="B451" s="33" t="s">
        <v>1889</v>
      </c>
      <c r="C451" s="34" t="s">
        <v>1462</v>
      </c>
      <c r="D451" s="33" t="s">
        <v>1890</v>
      </c>
      <c r="E451" s="34">
        <v>2015</v>
      </c>
      <c r="F451" s="33" t="s">
        <v>579</v>
      </c>
      <c r="G451" s="33" t="s">
        <v>700</v>
      </c>
      <c r="H451" s="33" t="s">
        <v>599</v>
      </c>
      <c r="I451" s="34" t="s">
        <v>852</v>
      </c>
      <c r="J451" s="34">
        <v>2</v>
      </c>
      <c r="K451" s="146" t="s">
        <v>804</v>
      </c>
      <c r="L451" s="75">
        <v>1315000</v>
      </c>
      <c r="M451" s="87">
        <v>308000</v>
      </c>
      <c r="N451" s="126">
        <v>0.85</v>
      </c>
      <c r="O451" s="37">
        <v>0.35</v>
      </c>
      <c r="P451" s="33">
        <v>2</v>
      </c>
      <c r="Q451" s="86">
        <f t="shared" si="102"/>
        <v>183200</v>
      </c>
      <c r="R451" s="36">
        <v>0.5</v>
      </c>
      <c r="S451" s="149">
        <v>1</v>
      </c>
      <c r="T451" s="86">
        <f t="shared" si="103"/>
        <v>91000</v>
      </c>
      <c r="U451" s="43">
        <f>T451</f>
        <v>91000</v>
      </c>
    </row>
    <row r="452" spans="1:21" ht="61.5" customHeight="1" x14ac:dyDescent="0.3">
      <c r="A452" s="33" t="s">
        <v>848</v>
      </c>
      <c r="B452" s="33" t="s">
        <v>879</v>
      </c>
      <c r="C452" s="33" t="s">
        <v>1463</v>
      </c>
      <c r="D452" s="33" t="s">
        <v>1891</v>
      </c>
      <c r="E452" s="33">
        <v>2011</v>
      </c>
      <c r="F452" s="33" t="s">
        <v>734</v>
      </c>
      <c r="G452" s="33" t="s">
        <v>46</v>
      </c>
      <c r="H452" s="33" t="s">
        <v>880</v>
      </c>
      <c r="I452" s="33" t="s">
        <v>850</v>
      </c>
      <c r="J452" s="33">
        <v>147.86000000000001</v>
      </c>
      <c r="K452" s="144" t="s">
        <v>849</v>
      </c>
      <c r="L452" s="75">
        <v>1442000</v>
      </c>
      <c r="M452" s="51">
        <v>632000</v>
      </c>
      <c r="N452" s="150">
        <v>1</v>
      </c>
      <c r="O452" s="93">
        <v>0.1</v>
      </c>
      <c r="P452" s="33">
        <v>147.86000000000001</v>
      </c>
      <c r="Q452" s="151">
        <f t="shared" ref="Q452:Q453" si="106">FLOOR(M452*N452*O452*P452,100)</f>
        <v>9344700</v>
      </c>
      <c r="R452" s="83">
        <v>1</v>
      </c>
      <c r="S452" s="83">
        <v>1</v>
      </c>
      <c r="T452" s="52">
        <f t="shared" ref="T452:T453" si="107">ROUNDDOWN(Q452*R452*S452,-3)</f>
        <v>9344000</v>
      </c>
      <c r="U452" s="29">
        <f>T452</f>
        <v>9344000</v>
      </c>
    </row>
    <row r="453" spans="1:21" ht="61.5" customHeight="1" x14ac:dyDescent="0.3">
      <c r="A453" s="33" t="s">
        <v>848</v>
      </c>
      <c r="B453" s="33" t="s">
        <v>881</v>
      </c>
      <c r="C453" s="33" t="s">
        <v>1464</v>
      </c>
      <c r="D453" s="33" t="s">
        <v>1892</v>
      </c>
      <c r="E453" s="33">
        <v>2011</v>
      </c>
      <c r="F453" s="33" t="s">
        <v>734</v>
      </c>
      <c r="G453" s="33" t="s">
        <v>634</v>
      </c>
      <c r="H453" s="33" t="s">
        <v>882</v>
      </c>
      <c r="I453" s="33" t="s">
        <v>151</v>
      </c>
      <c r="J453" s="33">
        <v>144.43</v>
      </c>
      <c r="K453" s="144" t="s">
        <v>878</v>
      </c>
      <c r="L453" s="75">
        <v>2007000</v>
      </c>
      <c r="M453" s="51">
        <v>667000</v>
      </c>
      <c r="N453" s="150">
        <v>1</v>
      </c>
      <c r="O453" s="94">
        <v>0.1</v>
      </c>
      <c r="P453" s="33">
        <v>144.43</v>
      </c>
      <c r="Q453" s="151">
        <f t="shared" si="106"/>
        <v>9633400</v>
      </c>
      <c r="R453" s="83">
        <v>1</v>
      </c>
      <c r="S453" s="83">
        <v>1</v>
      </c>
      <c r="T453" s="52">
        <f t="shared" si="107"/>
        <v>9633000</v>
      </c>
      <c r="U453" s="29">
        <f>SUM(T453:T453)</f>
        <v>9633000</v>
      </c>
    </row>
    <row r="454" spans="1:21" ht="61.5" customHeight="1" x14ac:dyDescent="0.3">
      <c r="A454" s="56" t="s">
        <v>848</v>
      </c>
      <c r="B454" s="56" t="s">
        <v>883</v>
      </c>
      <c r="C454" s="56" t="s">
        <v>1181</v>
      </c>
      <c r="D454" s="56" t="s">
        <v>884</v>
      </c>
      <c r="E454" s="33">
        <v>2011</v>
      </c>
      <c r="F454" s="33" t="s">
        <v>734</v>
      </c>
      <c r="G454" s="33" t="s">
        <v>621</v>
      </c>
      <c r="H454" s="33" t="s">
        <v>885</v>
      </c>
      <c r="I454" s="33" t="s">
        <v>151</v>
      </c>
      <c r="J454" s="33">
        <v>59.02</v>
      </c>
      <c r="K454" s="144" t="s">
        <v>878</v>
      </c>
      <c r="L454" s="75">
        <v>1460000</v>
      </c>
      <c r="M454" s="51">
        <v>632000</v>
      </c>
      <c r="N454" s="150">
        <v>1</v>
      </c>
      <c r="O454" s="94">
        <v>0.1</v>
      </c>
      <c r="P454" s="33">
        <v>59.02</v>
      </c>
      <c r="Q454" s="151">
        <f t="shared" ref="Q454" si="108">FLOOR(M454*N454*O454*P454,100)</f>
        <v>3730000</v>
      </c>
      <c r="R454" s="83">
        <v>0.5</v>
      </c>
      <c r="S454" s="83">
        <v>1</v>
      </c>
      <c r="T454" s="52">
        <f t="shared" ref="T454" si="109">ROUNDDOWN(Q454*R454*S454,-3)</f>
        <v>1865000</v>
      </c>
      <c r="U454" s="47">
        <f>SUM(T454:T454)</f>
        <v>1865000</v>
      </c>
    </row>
    <row r="455" spans="1:21" ht="61.5" customHeight="1" x14ac:dyDescent="0.3">
      <c r="A455" s="33" t="s">
        <v>829</v>
      </c>
      <c r="B455" s="33" t="s">
        <v>886</v>
      </c>
      <c r="C455" s="33" t="s">
        <v>1465</v>
      </c>
      <c r="D455" s="33" t="s">
        <v>1893</v>
      </c>
      <c r="E455" s="33">
        <v>2010</v>
      </c>
      <c r="F455" s="33" t="s">
        <v>32</v>
      </c>
      <c r="G455" s="33" t="s">
        <v>36</v>
      </c>
      <c r="H455" s="33" t="s">
        <v>37</v>
      </c>
      <c r="I455" s="33" t="s">
        <v>296</v>
      </c>
      <c r="J455" s="33">
        <v>20</v>
      </c>
      <c r="K455" s="144" t="s">
        <v>878</v>
      </c>
      <c r="L455" s="75">
        <v>1850000</v>
      </c>
      <c r="M455" s="52">
        <v>230000</v>
      </c>
      <c r="N455" s="128">
        <v>0.85</v>
      </c>
      <c r="O455" s="94">
        <v>0.35</v>
      </c>
      <c r="P455" s="33">
        <v>20</v>
      </c>
      <c r="Q455" s="151">
        <f t="shared" ref="Q455" si="110">FLOOR(M455*N455*O455*P455,100)</f>
        <v>1368500</v>
      </c>
      <c r="R455" s="94">
        <v>1</v>
      </c>
      <c r="S455" s="94">
        <v>1</v>
      </c>
      <c r="T455" s="52">
        <f t="shared" ref="T455" si="111">ROUNDDOWN(Q455*R455*S455,-3)</f>
        <v>1368000</v>
      </c>
      <c r="U455" s="29">
        <f>T455</f>
        <v>1368000</v>
      </c>
    </row>
    <row r="456" spans="1:21" ht="61.5" customHeight="1" x14ac:dyDescent="0.3">
      <c r="A456" s="33" t="s">
        <v>848</v>
      </c>
      <c r="B456" s="33" t="s">
        <v>887</v>
      </c>
      <c r="C456" s="33" t="s">
        <v>1466</v>
      </c>
      <c r="D456" s="33" t="s">
        <v>888</v>
      </c>
      <c r="E456" s="33">
        <v>2009</v>
      </c>
      <c r="F456" s="33" t="s">
        <v>32</v>
      </c>
      <c r="G456" s="33" t="s">
        <v>36</v>
      </c>
      <c r="H456" s="33" t="s">
        <v>37</v>
      </c>
      <c r="I456" s="33" t="s">
        <v>44</v>
      </c>
      <c r="J456" s="33">
        <v>12</v>
      </c>
      <c r="K456" s="144" t="s">
        <v>878</v>
      </c>
      <c r="L456" s="75">
        <v>1262000</v>
      </c>
      <c r="M456" s="52">
        <v>241000</v>
      </c>
      <c r="N456" s="128">
        <v>0.85</v>
      </c>
      <c r="O456" s="94">
        <v>0.35</v>
      </c>
      <c r="P456" s="33">
        <v>12</v>
      </c>
      <c r="Q456" s="52">
        <f>FLOOR(M456*N456*O456*P456,100)</f>
        <v>860300</v>
      </c>
      <c r="R456" s="94">
        <v>1</v>
      </c>
      <c r="S456" s="94">
        <v>0.5</v>
      </c>
      <c r="T456" s="52">
        <f>ROUNDDOWN(Q456*R456*S456,-3)</f>
        <v>430000</v>
      </c>
      <c r="U456" s="29">
        <f>T456</f>
        <v>430000</v>
      </c>
    </row>
    <row r="457" spans="1:21" ht="61.5" customHeight="1" x14ac:dyDescent="0.3">
      <c r="A457" s="33" t="s">
        <v>848</v>
      </c>
      <c r="B457" s="33" t="s">
        <v>887</v>
      </c>
      <c r="C457" s="33" t="s">
        <v>1467</v>
      </c>
      <c r="D457" s="33" t="s">
        <v>888</v>
      </c>
      <c r="E457" s="33">
        <v>2009</v>
      </c>
      <c r="F457" s="33" t="s">
        <v>32</v>
      </c>
      <c r="G457" s="33" t="s">
        <v>36</v>
      </c>
      <c r="H457" s="33" t="s">
        <v>37</v>
      </c>
      <c r="I457" s="33" t="s">
        <v>44</v>
      </c>
      <c r="J457" s="33">
        <v>12</v>
      </c>
      <c r="K457" s="144" t="s">
        <v>878</v>
      </c>
      <c r="L457" s="52">
        <v>1064000</v>
      </c>
      <c r="M457" s="52">
        <v>241000</v>
      </c>
      <c r="N457" s="128">
        <v>0.85</v>
      </c>
      <c r="O457" s="94">
        <v>0.35</v>
      </c>
      <c r="P457" s="33">
        <v>12</v>
      </c>
      <c r="Q457" s="52">
        <f>FLOOR(M457*N457*O457*P457,100)</f>
        <v>860300</v>
      </c>
      <c r="R457" s="94">
        <v>1</v>
      </c>
      <c r="S457" s="94">
        <v>0.5</v>
      </c>
      <c r="T457" s="52">
        <f>ROUNDDOWN(Q457*R457*S457,-3)</f>
        <v>430000</v>
      </c>
      <c r="U457" s="29">
        <f>T457</f>
        <v>430000</v>
      </c>
    </row>
    <row r="458" spans="1:21" ht="61.5" customHeight="1" x14ac:dyDescent="0.3">
      <c r="A458" s="240" t="s">
        <v>829</v>
      </c>
      <c r="B458" s="240" t="s">
        <v>889</v>
      </c>
      <c r="C458" s="240" t="s">
        <v>1468</v>
      </c>
      <c r="D458" s="240" t="s">
        <v>1894</v>
      </c>
      <c r="E458" s="33">
        <v>2011</v>
      </c>
      <c r="F458" s="33" t="s">
        <v>313</v>
      </c>
      <c r="G458" s="33" t="s">
        <v>46</v>
      </c>
      <c r="H458" s="33" t="s">
        <v>890</v>
      </c>
      <c r="I458" s="33" t="s">
        <v>151</v>
      </c>
      <c r="J458" s="33">
        <v>130.52000000000001</v>
      </c>
      <c r="K458" s="144" t="s">
        <v>878</v>
      </c>
      <c r="L458" s="257">
        <v>1780000</v>
      </c>
      <c r="M458" s="257">
        <v>650000</v>
      </c>
      <c r="N458" s="258">
        <v>0.25</v>
      </c>
      <c r="O458" s="259">
        <v>0.03</v>
      </c>
      <c r="P458" s="240">
        <v>533.35</v>
      </c>
      <c r="Q458" s="257">
        <f>FLOOR(M458*N458*O458*P458,100)</f>
        <v>2600000</v>
      </c>
      <c r="R458" s="256">
        <v>0.5</v>
      </c>
      <c r="S458" s="256">
        <v>0.5</v>
      </c>
      <c r="T458" s="257">
        <f>ROUNDDOWN(Q458*R458*S458,-3)</f>
        <v>650000</v>
      </c>
      <c r="U458" s="241">
        <f>T458</f>
        <v>650000</v>
      </c>
    </row>
    <row r="459" spans="1:21" ht="61.5" customHeight="1" x14ac:dyDescent="0.3">
      <c r="A459" s="240"/>
      <c r="B459" s="240"/>
      <c r="C459" s="240"/>
      <c r="D459" s="240"/>
      <c r="E459" s="33">
        <v>2011</v>
      </c>
      <c r="F459" s="33" t="s">
        <v>313</v>
      </c>
      <c r="G459" s="33" t="s">
        <v>33</v>
      </c>
      <c r="H459" s="33" t="s">
        <v>890</v>
      </c>
      <c r="I459" s="33" t="s">
        <v>151</v>
      </c>
      <c r="J459" s="33">
        <v>130.52000000000001</v>
      </c>
      <c r="K459" s="144" t="s">
        <v>878</v>
      </c>
      <c r="L459" s="257"/>
      <c r="M459" s="257"/>
      <c r="N459" s="258"/>
      <c r="O459" s="259"/>
      <c r="P459" s="240"/>
      <c r="Q459" s="257"/>
      <c r="R459" s="256"/>
      <c r="S459" s="256"/>
      <c r="T459" s="257"/>
      <c r="U459" s="241"/>
    </row>
    <row r="460" spans="1:21" ht="61.5" customHeight="1" x14ac:dyDescent="0.3">
      <c r="A460" s="240"/>
      <c r="B460" s="240"/>
      <c r="C460" s="240"/>
      <c r="D460" s="240"/>
      <c r="E460" s="33">
        <v>2011</v>
      </c>
      <c r="F460" s="33" t="s">
        <v>313</v>
      </c>
      <c r="G460" s="33" t="s">
        <v>36</v>
      </c>
      <c r="H460" s="33" t="s">
        <v>891</v>
      </c>
      <c r="I460" s="33" t="s">
        <v>151</v>
      </c>
      <c r="J460" s="33">
        <v>130.52000000000001</v>
      </c>
      <c r="K460" s="144" t="s">
        <v>878</v>
      </c>
      <c r="L460" s="257"/>
      <c r="M460" s="257"/>
      <c r="N460" s="258"/>
      <c r="O460" s="259"/>
      <c r="P460" s="240"/>
      <c r="Q460" s="257"/>
      <c r="R460" s="256"/>
      <c r="S460" s="256"/>
      <c r="T460" s="257"/>
      <c r="U460" s="241"/>
    </row>
    <row r="461" spans="1:21" ht="61.5" customHeight="1" x14ac:dyDescent="0.3">
      <c r="A461" s="33" t="s">
        <v>829</v>
      </c>
      <c r="B461" s="33" t="s">
        <v>892</v>
      </c>
      <c r="C461" s="33" t="s">
        <v>1469</v>
      </c>
      <c r="D461" s="33" t="s">
        <v>1895</v>
      </c>
      <c r="E461" s="33">
        <v>2002</v>
      </c>
      <c r="F461" s="33" t="s">
        <v>150</v>
      </c>
      <c r="G461" s="33" t="s">
        <v>46</v>
      </c>
      <c r="H461" s="33" t="s">
        <v>893</v>
      </c>
      <c r="I461" s="33" t="s">
        <v>151</v>
      </c>
      <c r="J461" s="33">
        <v>154</v>
      </c>
      <c r="K461" s="146" t="s">
        <v>878</v>
      </c>
      <c r="L461" s="75">
        <v>1590000</v>
      </c>
      <c r="M461" s="52">
        <v>496000</v>
      </c>
      <c r="N461" s="128">
        <v>1</v>
      </c>
      <c r="O461" s="93">
        <v>0.1</v>
      </c>
      <c r="P461" s="33">
        <v>154</v>
      </c>
      <c r="Q461" s="52">
        <f>FLOOR(M461*N461*O461*P461,100)</f>
        <v>7638400</v>
      </c>
      <c r="R461" s="94">
        <v>1</v>
      </c>
      <c r="S461" s="94">
        <v>1</v>
      </c>
      <c r="T461" s="52">
        <f>ROUNDDOWN(Q461*R461*S461,-3)</f>
        <v>7638000</v>
      </c>
      <c r="U461" s="29">
        <f>T461</f>
        <v>7638000</v>
      </c>
    </row>
    <row r="462" spans="1:21" ht="61.5" customHeight="1" x14ac:dyDescent="0.3">
      <c r="A462" s="240" t="s">
        <v>829</v>
      </c>
      <c r="B462" s="240" t="s">
        <v>894</v>
      </c>
      <c r="C462" s="240" t="s">
        <v>1470</v>
      </c>
      <c r="D462" s="240" t="s">
        <v>1896</v>
      </c>
      <c r="E462" s="33">
        <v>2011</v>
      </c>
      <c r="F462" s="33" t="s">
        <v>32</v>
      </c>
      <c r="G462" s="33" t="s">
        <v>36</v>
      </c>
      <c r="H462" s="33" t="s">
        <v>37</v>
      </c>
      <c r="I462" s="33" t="s">
        <v>429</v>
      </c>
      <c r="J462" s="33">
        <v>12</v>
      </c>
      <c r="K462" s="146" t="s">
        <v>878</v>
      </c>
      <c r="L462" s="75">
        <v>1442000</v>
      </c>
      <c r="M462" s="51">
        <v>288000</v>
      </c>
      <c r="N462" s="128">
        <v>0.85</v>
      </c>
      <c r="O462" s="94">
        <v>0.35</v>
      </c>
      <c r="P462" s="33">
        <v>12</v>
      </c>
      <c r="Q462" s="52">
        <f>FLOOR(M462*N462*O462*P462,100)</f>
        <v>1028100</v>
      </c>
      <c r="R462" s="94">
        <v>1</v>
      </c>
      <c r="S462" s="94">
        <v>0.5</v>
      </c>
      <c r="T462" s="52">
        <f>ROUNDDOWN(Q462*R462*S462,-3)</f>
        <v>514000</v>
      </c>
      <c r="U462" s="241">
        <f>SUM(T462:T465)</f>
        <v>1098000</v>
      </c>
    </row>
    <row r="463" spans="1:21" ht="61.5" customHeight="1" x14ac:dyDescent="0.3">
      <c r="A463" s="240"/>
      <c r="B463" s="240"/>
      <c r="C463" s="240"/>
      <c r="D463" s="240"/>
      <c r="E463" s="33">
        <v>2011</v>
      </c>
      <c r="F463" s="33" t="s">
        <v>313</v>
      </c>
      <c r="G463" s="33" t="s">
        <v>46</v>
      </c>
      <c r="H463" s="33" t="s">
        <v>37</v>
      </c>
      <c r="I463" s="33" t="s">
        <v>151</v>
      </c>
      <c r="J463" s="33">
        <v>492.95</v>
      </c>
      <c r="K463" s="146" t="s">
        <v>878</v>
      </c>
      <c r="L463" s="257">
        <v>1442000</v>
      </c>
      <c r="M463" s="257">
        <v>632000</v>
      </c>
      <c r="N463" s="258">
        <v>0.25</v>
      </c>
      <c r="O463" s="259">
        <v>0.03</v>
      </c>
      <c r="P463" s="240">
        <v>492.95</v>
      </c>
      <c r="Q463" s="257">
        <f>FLOOR(M463*N463*O463*P463,100)</f>
        <v>2336500</v>
      </c>
      <c r="R463" s="256">
        <v>0.5</v>
      </c>
      <c r="S463" s="256">
        <v>0.5</v>
      </c>
      <c r="T463" s="257">
        <f>ROUNDDOWN(Q463*R463*S463,-3)</f>
        <v>584000</v>
      </c>
      <c r="U463" s="241"/>
    </row>
    <row r="464" spans="1:21" ht="61.5" customHeight="1" x14ac:dyDescent="0.3">
      <c r="A464" s="240"/>
      <c r="B464" s="240"/>
      <c r="C464" s="240"/>
      <c r="D464" s="240"/>
      <c r="E464" s="33">
        <v>2011</v>
      </c>
      <c r="F464" s="33" t="s">
        <v>313</v>
      </c>
      <c r="G464" s="33" t="s">
        <v>33</v>
      </c>
      <c r="H464" s="33" t="s">
        <v>37</v>
      </c>
      <c r="I464" s="33" t="s">
        <v>151</v>
      </c>
      <c r="J464" s="33">
        <v>492.95</v>
      </c>
      <c r="K464" s="146" t="s">
        <v>878</v>
      </c>
      <c r="L464" s="257"/>
      <c r="M464" s="257"/>
      <c r="N464" s="258"/>
      <c r="O464" s="259"/>
      <c r="P464" s="240"/>
      <c r="Q464" s="257"/>
      <c r="R464" s="256"/>
      <c r="S464" s="256"/>
      <c r="T464" s="257"/>
      <c r="U464" s="241"/>
    </row>
    <row r="465" spans="1:21" ht="61.5" customHeight="1" x14ac:dyDescent="0.3">
      <c r="A465" s="240"/>
      <c r="B465" s="240"/>
      <c r="C465" s="240"/>
      <c r="D465" s="240"/>
      <c r="E465" s="33">
        <v>2011</v>
      </c>
      <c r="F465" s="33" t="s">
        <v>313</v>
      </c>
      <c r="G465" s="33" t="s">
        <v>36</v>
      </c>
      <c r="H465" s="33" t="s">
        <v>37</v>
      </c>
      <c r="I465" s="33" t="s">
        <v>151</v>
      </c>
      <c r="J465" s="33">
        <v>492.95</v>
      </c>
      <c r="K465" s="146" t="s">
        <v>878</v>
      </c>
      <c r="L465" s="257"/>
      <c r="M465" s="257"/>
      <c r="N465" s="258"/>
      <c r="O465" s="259"/>
      <c r="P465" s="240"/>
      <c r="Q465" s="257"/>
      <c r="R465" s="256"/>
      <c r="S465" s="256"/>
      <c r="T465" s="257"/>
      <c r="U465" s="241"/>
    </row>
    <row r="466" spans="1:21" ht="61.5" customHeight="1" x14ac:dyDescent="0.3">
      <c r="A466" s="240" t="s">
        <v>848</v>
      </c>
      <c r="B466" s="240">
        <v>688</v>
      </c>
      <c r="C466" s="240" t="s">
        <v>1471</v>
      </c>
      <c r="D466" s="240" t="s">
        <v>1897</v>
      </c>
      <c r="E466" s="33">
        <v>2011</v>
      </c>
      <c r="F466" s="33" t="s">
        <v>851</v>
      </c>
      <c r="G466" s="33" t="s">
        <v>580</v>
      </c>
      <c r="H466" s="33" t="s">
        <v>599</v>
      </c>
      <c r="I466" s="33" t="s">
        <v>582</v>
      </c>
      <c r="J466" s="33">
        <v>32.5</v>
      </c>
      <c r="K466" s="146" t="s">
        <v>849</v>
      </c>
      <c r="L466" s="75">
        <v>1503000</v>
      </c>
      <c r="M466" s="51">
        <v>288000</v>
      </c>
      <c r="N466" s="128">
        <v>0.85</v>
      </c>
      <c r="O466" s="94">
        <v>0.35</v>
      </c>
      <c r="P466" s="33">
        <v>32.5</v>
      </c>
      <c r="Q466" s="52">
        <f t="shared" ref="Q466:Q467" si="112">FLOOR(M466*N466*O466*P466,100)</f>
        <v>2784600</v>
      </c>
      <c r="R466" s="83">
        <v>0.5</v>
      </c>
      <c r="S466" s="83">
        <v>0.5</v>
      </c>
      <c r="T466" s="52">
        <f t="shared" ref="T466:T467" si="113">ROUNDDOWN(Q466*R466*S466,-3)</f>
        <v>696000</v>
      </c>
      <c r="U466" s="241">
        <f>SUM(T466:T467)</f>
        <v>1851000</v>
      </c>
    </row>
    <row r="467" spans="1:21" ht="61.5" customHeight="1" x14ac:dyDescent="0.3">
      <c r="A467" s="240"/>
      <c r="B467" s="240"/>
      <c r="C467" s="240"/>
      <c r="D467" s="240"/>
      <c r="E467" s="33">
        <v>2011</v>
      </c>
      <c r="F467" s="33" t="s">
        <v>734</v>
      </c>
      <c r="G467" s="33" t="s">
        <v>580</v>
      </c>
      <c r="H467" s="33" t="s">
        <v>877</v>
      </c>
      <c r="I467" s="33" t="s">
        <v>151</v>
      </c>
      <c r="J467" s="33">
        <v>73.16</v>
      </c>
      <c r="K467" s="146" t="s">
        <v>849</v>
      </c>
      <c r="L467" s="75">
        <v>1503000</v>
      </c>
      <c r="M467" s="51">
        <v>632000</v>
      </c>
      <c r="N467" s="128">
        <v>1</v>
      </c>
      <c r="O467" s="94">
        <v>0.1</v>
      </c>
      <c r="P467" s="33">
        <v>73.16</v>
      </c>
      <c r="Q467" s="52">
        <f t="shared" si="112"/>
        <v>4623700</v>
      </c>
      <c r="R467" s="83">
        <v>0.5</v>
      </c>
      <c r="S467" s="83">
        <v>0.5</v>
      </c>
      <c r="T467" s="52">
        <f t="shared" si="113"/>
        <v>1155000</v>
      </c>
      <c r="U467" s="241"/>
    </row>
    <row r="468" spans="1:21" ht="61.5" customHeight="1" x14ac:dyDescent="0.3">
      <c r="A468" s="33" t="s">
        <v>848</v>
      </c>
      <c r="B468" s="34" t="s">
        <v>895</v>
      </c>
      <c r="C468" s="34" t="s">
        <v>1472</v>
      </c>
      <c r="D468" s="33" t="s">
        <v>1898</v>
      </c>
      <c r="E468" s="34">
        <v>2012</v>
      </c>
      <c r="F468" s="34" t="s">
        <v>579</v>
      </c>
      <c r="G468" s="33" t="s">
        <v>716</v>
      </c>
      <c r="H468" s="34" t="s">
        <v>688</v>
      </c>
      <c r="I468" s="34" t="s">
        <v>852</v>
      </c>
      <c r="J468" s="34">
        <v>1.7549999999999999</v>
      </c>
      <c r="K468" s="146" t="s">
        <v>804</v>
      </c>
      <c r="L468" s="75">
        <v>1384000</v>
      </c>
      <c r="M468" s="35">
        <v>257000</v>
      </c>
      <c r="N468" s="126">
        <v>0.85</v>
      </c>
      <c r="O468" s="37">
        <v>0.35</v>
      </c>
      <c r="P468" s="33">
        <v>1.7549999999999999</v>
      </c>
      <c r="Q468" s="86">
        <f t="shared" ref="Q468:Q471" si="114">FLOOR(M468*N468*O468*P468,100)</f>
        <v>134100</v>
      </c>
      <c r="R468" s="36">
        <v>0.5</v>
      </c>
      <c r="S468" s="149">
        <v>1</v>
      </c>
      <c r="T468" s="86">
        <f t="shared" ref="T468:T471" si="115">ROUNDDOWN(Q468*R468*S468,-3)</f>
        <v>67000</v>
      </c>
      <c r="U468" s="26">
        <f t="shared" ref="U468:U469" si="116">T468</f>
        <v>67000</v>
      </c>
    </row>
    <row r="469" spans="1:21" ht="61.5" customHeight="1" x14ac:dyDescent="0.3">
      <c r="A469" s="33" t="s">
        <v>848</v>
      </c>
      <c r="B469" s="33" t="s">
        <v>1899</v>
      </c>
      <c r="C469" s="53" t="s">
        <v>1473</v>
      </c>
      <c r="D469" s="33" t="s">
        <v>1900</v>
      </c>
      <c r="E469" s="34">
        <v>2017</v>
      </c>
      <c r="F469" s="34" t="s">
        <v>579</v>
      </c>
      <c r="G469" s="34" t="s">
        <v>897</v>
      </c>
      <c r="H469" s="34" t="s">
        <v>871</v>
      </c>
      <c r="I469" s="34" t="s">
        <v>852</v>
      </c>
      <c r="J469" s="34">
        <v>2</v>
      </c>
      <c r="K469" s="146" t="s">
        <v>28</v>
      </c>
      <c r="L469" s="75">
        <v>3060000</v>
      </c>
      <c r="M469" s="35">
        <v>495000</v>
      </c>
      <c r="N469" s="126">
        <v>0.85</v>
      </c>
      <c r="O469" s="37">
        <v>0.35</v>
      </c>
      <c r="P469" s="33">
        <v>2</v>
      </c>
      <c r="Q469" s="86">
        <f t="shared" si="114"/>
        <v>294500</v>
      </c>
      <c r="R469" s="36">
        <v>0.5</v>
      </c>
      <c r="S469" s="149">
        <v>1</v>
      </c>
      <c r="T469" s="86">
        <f t="shared" si="115"/>
        <v>147000</v>
      </c>
      <c r="U469" s="26">
        <f t="shared" si="116"/>
        <v>147000</v>
      </c>
    </row>
    <row r="470" spans="1:21" ht="61.5" customHeight="1" x14ac:dyDescent="0.3">
      <c r="A470" s="236" t="s">
        <v>848</v>
      </c>
      <c r="B470" s="221" t="s">
        <v>1901</v>
      </c>
      <c r="C470" s="236" t="s">
        <v>1474</v>
      </c>
      <c r="D470" s="221" t="s">
        <v>898</v>
      </c>
      <c r="E470" s="34">
        <v>2017</v>
      </c>
      <c r="F470" s="34" t="s">
        <v>579</v>
      </c>
      <c r="G470" s="34" t="s">
        <v>899</v>
      </c>
      <c r="H470" s="34" t="s">
        <v>637</v>
      </c>
      <c r="I470" s="34" t="s">
        <v>582</v>
      </c>
      <c r="J470" s="34">
        <v>6</v>
      </c>
      <c r="K470" s="146" t="s">
        <v>28</v>
      </c>
      <c r="L470" s="75">
        <v>3060000</v>
      </c>
      <c r="M470" s="35">
        <v>535000</v>
      </c>
      <c r="N470" s="126">
        <v>0.85</v>
      </c>
      <c r="O470" s="37">
        <v>0.35</v>
      </c>
      <c r="P470" s="33">
        <v>6</v>
      </c>
      <c r="Q470" s="86">
        <f t="shared" si="114"/>
        <v>954900</v>
      </c>
      <c r="R470" s="36">
        <v>1</v>
      </c>
      <c r="S470" s="149">
        <v>1</v>
      </c>
      <c r="T470" s="86">
        <f t="shared" si="115"/>
        <v>954000</v>
      </c>
      <c r="U470" s="254">
        <f>T470+T471</f>
        <v>1132000</v>
      </c>
    </row>
    <row r="471" spans="1:21" ht="61.5" customHeight="1" x14ac:dyDescent="0.3">
      <c r="A471" s="237"/>
      <c r="B471" s="210"/>
      <c r="C471" s="237"/>
      <c r="D471" s="212"/>
      <c r="E471" s="34">
        <v>2017</v>
      </c>
      <c r="F471" s="34" t="s">
        <v>579</v>
      </c>
      <c r="G471" s="34" t="s">
        <v>899</v>
      </c>
      <c r="H471" s="34" t="s">
        <v>637</v>
      </c>
      <c r="I471" s="34" t="s">
        <v>597</v>
      </c>
      <c r="J471" s="34">
        <v>3</v>
      </c>
      <c r="K471" s="146" t="s">
        <v>28</v>
      </c>
      <c r="L471" s="75">
        <v>3060000</v>
      </c>
      <c r="M471" s="35">
        <v>200000</v>
      </c>
      <c r="N471" s="126">
        <v>0.85</v>
      </c>
      <c r="O471" s="37">
        <v>0.35</v>
      </c>
      <c r="P471" s="33">
        <v>3</v>
      </c>
      <c r="Q471" s="86">
        <f t="shared" si="114"/>
        <v>178500</v>
      </c>
      <c r="R471" s="36">
        <v>1</v>
      </c>
      <c r="S471" s="149">
        <v>1</v>
      </c>
      <c r="T471" s="86">
        <f t="shared" si="115"/>
        <v>178000</v>
      </c>
      <c r="U471" s="255"/>
    </row>
    <row r="472" spans="1:21" ht="61.5" customHeight="1" x14ac:dyDescent="0.3">
      <c r="A472" s="211" t="s">
        <v>848</v>
      </c>
      <c r="B472" s="222" t="s">
        <v>900</v>
      </c>
      <c r="C472" s="209" t="s">
        <v>1475</v>
      </c>
      <c r="D472" s="221" t="s">
        <v>1902</v>
      </c>
      <c r="E472" s="34">
        <v>2017</v>
      </c>
      <c r="F472" s="34" t="s">
        <v>579</v>
      </c>
      <c r="G472" s="34" t="s">
        <v>631</v>
      </c>
      <c r="H472" s="34" t="s">
        <v>901</v>
      </c>
      <c r="I472" s="34" t="s">
        <v>582</v>
      </c>
      <c r="J472" s="34">
        <v>23.4</v>
      </c>
      <c r="K472" s="146" t="s">
        <v>804</v>
      </c>
      <c r="L472" s="75">
        <v>1500000</v>
      </c>
      <c r="M472" s="35">
        <v>410000</v>
      </c>
      <c r="N472" s="126">
        <v>0.85</v>
      </c>
      <c r="O472" s="37">
        <v>0.35</v>
      </c>
      <c r="P472" s="53">
        <f>J472</f>
        <v>23.4</v>
      </c>
      <c r="Q472" s="54">
        <f t="shared" ref="Q472:Q491" si="117">FLOOR(M472*N472*O472*P472,100)</f>
        <v>2854200</v>
      </c>
      <c r="R472" s="55">
        <v>1</v>
      </c>
      <c r="S472" s="55">
        <v>1</v>
      </c>
      <c r="T472" s="54">
        <f t="shared" ref="T472:T491" si="118">ROUNDDOWN(Q472*R472*S472,-3)</f>
        <v>2854000</v>
      </c>
      <c r="U472" s="252">
        <f>T472+T473</f>
        <v>5391000</v>
      </c>
    </row>
    <row r="473" spans="1:21" ht="61.5" customHeight="1" x14ac:dyDescent="0.3">
      <c r="A473" s="212"/>
      <c r="B473" s="210"/>
      <c r="C473" s="210"/>
      <c r="D473" s="212"/>
      <c r="E473" s="34">
        <v>2017</v>
      </c>
      <c r="F473" s="34" t="s">
        <v>579</v>
      </c>
      <c r="G473" s="34" t="s">
        <v>580</v>
      </c>
      <c r="H473" s="34" t="s">
        <v>901</v>
      </c>
      <c r="I473" s="34" t="s">
        <v>582</v>
      </c>
      <c r="J473" s="34">
        <v>20.8</v>
      </c>
      <c r="K473" s="146" t="s">
        <v>766</v>
      </c>
      <c r="L473" s="75">
        <v>1500000</v>
      </c>
      <c r="M473" s="35">
        <v>410000</v>
      </c>
      <c r="N473" s="126">
        <v>0.85</v>
      </c>
      <c r="O473" s="37">
        <v>0.35</v>
      </c>
      <c r="P473" s="53">
        <f>J473</f>
        <v>20.8</v>
      </c>
      <c r="Q473" s="54">
        <f t="shared" si="117"/>
        <v>2537000</v>
      </c>
      <c r="R473" s="55">
        <v>1</v>
      </c>
      <c r="S473" s="55">
        <v>1</v>
      </c>
      <c r="T473" s="54">
        <f t="shared" si="118"/>
        <v>2537000</v>
      </c>
      <c r="U473" s="253"/>
    </row>
    <row r="474" spans="1:21" ht="61.5" customHeight="1" x14ac:dyDescent="0.3">
      <c r="A474" s="92" t="s">
        <v>821</v>
      </c>
      <c r="B474" s="92" t="s">
        <v>1903</v>
      </c>
      <c r="C474" s="163" t="s">
        <v>1476</v>
      </c>
      <c r="D474" s="92" t="s">
        <v>1904</v>
      </c>
      <c r="E474" s="91">
        <v>2016</v>
      </c>
      <c r="F474" s="91" t="s">
        <v>35</v>
      </c>
      <c r="G474" s="92" t="s">
        <v>493</v>
      </c>
      <c r="H474" s="91" t="s">
        <v>34</v>
      </c>
      <c r="I474" s="91" t="s">
        <v>48</v>
      </c>
      <c r="J474" s="91">
        <v>5</v>
      </c>
      <c r="K474" s="92" t="s">
        <v>63</v>
      </c>
      <c r="L474" s="75">
        <v>1189000</v>
      </c>
      <c r="M474" s="35">
        <v>388000</v>
      </c>
      <c r="N474" s="125">
        <v>0.85</v>
      </c>
      <c r="O474" s="37">
        <v>0.35</v>
      </c>
      <c r="P474" s="92">
        <v>5</v>
      </c>
      <c r="Q474" s="86">
        <f t="shared" si="117"/>
        <v>577100</v>
      </c>
      <c r="R474" s="125">
        <v>0.5</v>
      </c>
      <c r="S474" s="149">
        <v>1</v>
      </c>
      <c r="T474" s="86">
        <f t="shared" si="118"/>
        <v>288000</v>
      </c>
      <c r="U474" s="67">
        <f t="shared" ref="U474:U477" si="119">T474</f>
        <v>288000</v>
      </c>
    </row>
    <row r="475" spans="1:21" ht="61.5" customHeight="1" x14ac:dyDescent="0.3">
      <c r="A475" s="153" t="s">
        <v>902</v>
      </c>
      <c r="B475" s="119" t="s">
        <v>903</v>
      </c>
      <c r="C475" s="92" t="s">
        <v>1477</v>
      </c>
      <c r="D475" s="92" t="s">
        <v>904</v>
      </c>
      <c r="E475" s="91">
        <v>2011</v>
      </c>
      <c r="F475" s="91" t="s">
        <v>905</v>
      </c>
      <c r="G475" s="91" t="s">
        <v>906</v>
      </c>
      <c r="H475" s="92" t="s">
        <v>34</v>
      </c>
      <c r="I475" s="91" t="s">
        <v>907</v>
      </c>
      <c r="J475" s="91">
        <v>21</v>
      </c>
      <c r="K475" s="92" t="s">
        <v>908</v>
      </c>
      <c r="L475" s="75">
        <v>1244000</v>
      </c>
      <c r="M475" s="75">
        <v>288000</v>
      </c>
      <c r="N475" s="125">
        <v>0.85</v>
      </c>
      <c r="O475" s="37">
        <v>0.35</v>
      </c>
      <c r="P475" s="91">
        <f t="shared" ref="P475:P487" si="120">J475</f>
        <v>21</v>
      </c>
      <c r="Q475" s="35">
        <f t="shared" si="117"/>
        <v>1799200</v>
      </c>
      <c r="R475" s="125">
        <v>1</v>
      </c>
      <c r="S475" s="125">
        <v>1</v>
      </c>
      <c r="T475" s="35">
        <f t="shared" si="118"/>
        <v>1799000</v>
      </c>
      <c r="U475" s="66">
        <f t="shared" si="119"/>
        <v>1799000</v>
      </c>
    </row>
    <row r="476" spans="1:21" ht="61.5" customHeight="1" x14ac:dyDescent="0.3">
      <c r="A476" s="74" t="s">
        <v>902</v>
      </c>
      <c r="B476" s="74" t="s">
        <v>909</v>
      </c>
      <c r="C476" s="33" t="s">
        <v>1478</v>
      </c>
      <c r="D476" s="33" t="s">
        <v>910</v>
      </c>
      <c r="E476" s="34">
        <v>2008</v>
      </c>
      <c r="F476" s="34" t="s">
        <v>905</v>
      </c>
      <c r="G476" s="34" t="s">
        <v>40</v>
      </c>
      <c r="H476" s="33" t="s">
        <v>911</v>
      </c>
      <c r="I476" s="34" t="s">
        <v>912</v>
      </c>
      <c r="J476" s="34">
        <v>4.8</v>
      </c>
      <c r="K476" s="33" t="s">
        <v>913</v>
      </c>
      <c r="L476" s="75">
        <v>1323000</v>
      </c>
      <c r="M476" s="75">
        <v>22000</v>
      </c>
      <c r="N476" s="36">
        <v>0.85</v>
      </c>
      <c r="O476" s="37">
        <v>0.35</v>
      </c>
      <c r="P476" s="34">
        <f t="shared" si="120"/>
        <v>4.8</v>
      </c>
      <c r="Q476" s="35">
        <f t="shared" si="117"/>
        <v>31400</v>
      </c>
      <c r="R476" s="36">
        <v>1</v>
      </c>
      <c r="S476" s="36">
        <v>1</v>
      </c>
      <c r="T476" s="35">
        <f t="shared" si="118"/>
        <v>31000</v>
      </c>
      <c r="U476" s="41">
        <f t="shared" si="119"/>
        <v>31000</v>
      </c>
    </row>
    <row r="477" spans="1:21" ht="61.5" customHeight="1" x14ac:dyDescent="0.3">
      <c r="A477" s="74" t="s">
        <v>920</v>
      </c>
      <c r="B477" s="33" t="s">
        <v>921</v>
      </c>
      <c r="C477" s="89" t="s">
        <v>1479</v>
      </c>
      <c r="D477" s="89" t="s">
        <v>1905</v>
      </c>
      <c r="E477" s="34">
        <v>2014</v>
      </c>
      <c r="F477" s="34" t="s">
        <v>510</v>
      </c>
      <c r="G477" s="33" t="s">
        <v>62</v>
      </c>
      <c r="H477" s="33" t="s">
        <v>830</v>
      </c>
      <c r="I477" s="34" t="s">
        <v>511</v>
      </c>
      <c r="J477" s="34">
        <v>17.25</v>
      </c>
      <c r="K477" s="33" t="s">
        <v>908</v>
      </c>
      <c r="L477" s="75">
        <v>1584000</v>
      </c>
      <c r="M477" s="75">
        <v>349000</v>
      </c>
      <c r="N477" s="36">
        <v>0.85</v>
      </c>
      <c r="O477" s="37">
        <v>0.35</v>
      </c>
      <c r="P477" s="34">
        <f t="shared" si="120"/>
        <v>17.25</v>
      </c>
      <c r="Q477" s="35">
        <f t="shared" si="117"/>
        <v>1791000</v>
      </c>
      <c r="R477" s="36">
        <v>0.5</v>
      </c>
      <c r="S477" s="37">
        <v>1</v>
      </c>
      <c r="T477" s="35">
        <f t="shared" si="118"/>
        <v>895000</v>
      </c>
      <c r="U477" s="41">
        <f t="shared" si="119"/>
        <v>895000</v>
      </c>
    </row>
    <row r="478" spans="1:21" ht="61.5" customHeight="1" x14ac:dyDescent="0.3">
      <c r="A478" s="33" t="s">
        <v>922</v>
      </c>
      <c r="B478" s="33" t="s">
        <v>923</v>
      </c>
      <c r="C478" s="33" t="s">
        <v>1322</v>
      </c>
      <c r="D478" s="33" t="s">
        <v>1906</v>
      </c>
      <c r="E478" s="34">
        <v>2004</v>
      </c>
      <c r="F478" s="34" t="s">
        <v>35</v>
      </c>
      <c r="G478" s="33" t="s">
        <v>514</v>
      </c>
      <c r="H478" s="33" t="s">
        <v>34</v>
      </c>
      <c r="I478" s="34" t="s">
        <v>924</v>
      </c>
      <c r="J478" s="34">
        <v>17</v>
      </c>
      <c r="K478" s="33" t="s">
        <v>908</v>
      </c>
      <c r="L478" s="75">
        <v>1240000</v>
      </c>
      <c r="M478" s="75">
        <v>372000</v>
      </c>
      <c r="N478" s="36">
        <v>0.85</v>
      </c>
      <c r="O478" s="37">
        <v>0.35</v>
      </c>
      <c r="P478" s="34">
        <f t="shared" si="120"/>
        <v>17</v>
      </c>
      <c r="Q478" s="35">
        <f t="shared" si="117"/>
        <v>1881300</v>
      </c>
      <c r="R478" s="36">
        <v>1</v>
      </c>
      <c r="S478" s="36">
        <v>1</v>
      </c>
      <c r="T478" s="35">
        <f t="shared" si="118"/>
        <v>1881000</v>
      </c>
      <c r="U478" s="41">
        <f>SUM(T478:T478)</f>
        <v>1881000</v>
      </c>
    </row>
    <row r="479" spans="1:21" ht="61.5" customHeight="1" x14ac:dyDescent="0.3">
      <c r="A479" s="74" t="s">
        <v>902</v>
      </c>
      <c r="B479" s="74" t="s">
        <v>925</v>
      </c>
      <c r="C479" s="33" t="s">
        <v>1480</v>
      </c>
      <c r="D479" s="33" t="s">
        <v>1907</v>
      </c>
      <c r="E479" s="34">
        <v>2011</v>
      </c>
      <c r="F479" s="34" t="s">
        <v>35</v>
      </c>
      <c r="G479" s="33" t="s">
        <v>926</v>
      </c>
      <c r="H479" s="33" t="s">
        <v>34</v>
      </c>
      <c r="I479" s="34" t="s">
        <v>927</v>
      </c>
      <c r="J479" s="34">
        <v>26</v>
      </c>
      <c r="K479" s="33" t="s">
        <v>913</v>
      </c>
      <c r="L479" s="75">
        <v>1271000</v>
      </c>
      <c r="M479" s="75">
        <v>240000</v>
      </c>
      <c r="N479" s="36">
        <v>0.85</v>
      </c>
      <c r="O479" s="37">
        <v>0.35</v>
      </c>
      <c r="P479" s="34">
        <f t="shared" si="120"/>
        <v>26</v>
      </c>
      <c r="Q479" s="35">
        <f t="shared" si="117"/>
        <v>1856400</v>
      </c>
      <c r="R479" s="36">
        <v>0.5</v>
      </c>
      <c r="S479" s="36">
        <v>1</v>
      </c>
      <c r="T479" s="35">
        <f t="shared" si="118"/>
        <v>928000</v>
      </c>
      <c r="U479" s="41">
        <f>T479</f>
        <v>928000</v>
      </c>
    </row>
    <row r="480" spans="1:21" ht="61.5" customHeight="1" x14ac:dyDescent="0.3">
      <c r="A480" s="230" t="s">
        <v>902</v>
      </c>
      <c r="B480" s="240" t="s">
        <v>928</v>
      </c>
      <c r="C480" s="224" t="s">
        <v>1481</v>
      </c>
      <c r="D480" s="250" t="s">
        <v>1908</v>
      </c>
      <c r="E480" s="34">
        <v>2011</v>
      </c>
      <c r="F480" s="34" t="s">
        <v>35</v>
      </c>
      <c r="G480" s="34" t="s">
        <v>40</v>
      </c>
      <c r="H480" s="33" t="s">
        <v>929</v>
      </c>
      <c r="I480" s="33" t="s">
        <v>930</v>
      </c>
      <c r="J480" s="34">
        <v>6</v>
      </c>
      <c r="K480" s="33" t="s">
        <v>63</v>
      </c>
      <c r="L480" s="75">
        <v>1254000</v>
      </c>
      <c r="M480" s="75">
        <v>514000</v>
      </c>
      <c r="N480" s="36">
        <v>0.85</v>
      </c>
      <c r="O480" s="37">
        <v>0.35</v>
      </c>
      <c r="P480" s="34">
        <f t="shared" si="120"/>
        <v>6</v>
      </c>
      <c r="Q480" s="35">
        <f t="shared" si="117"/>
        <v>917400</v>
      </c>
      <c r="R480" s="36">
        <v>1</v>
      </c>
      <c r="S480" s="36">
        <v>1</v>
      </c>
      <c r="T480" s="35">
        <f t="shared" si="118"/>
        <v>917000</v>
      </c>
      <c r="U480" s="251">
        <f>SUM(T480:T481)</f>
        <v>1907000</v>
      </c>
    </row>
    <row r="481" spans="1:21" ht="61.5" customHeight="1" x14ac:dyDescent="0.3">
      <c r="A481" s="230"/>
      <c r="B481" s="240"/>
      <c r="C481" s="224"/>
      <c r="D481" s="250"/>
      <c r="E481" s="34">
        <v>2011</v>
      </c>
      <c r="F481" s="33" t="s">
        <v>931</v>
      </c>
      <c r="G481" s="33" t="s">
        <v>134</v>
      </c>
      <c r="H481" s="33" t="s">
        <v>932</v>
      </c>
      <c r="I481" s="34" t="s">
        <v>933</v>
      </c>
      <c r="J481" s="34">
        <v>418</v>
      </c>
      <c r="K481" s="33" t="s">
        <v>63</v>
      </c>
      <c r="L481" s="75">
        <v>1254000</v>
      </c>
      <c r="M481" s="75">
        <v>632000</v>
      </c>
      <c r="N481" s="36">
        <v>0.25</v>
      </c>
      <c r="O481" s="37">
        <v>0.03</v>
      </c>
      <c r="P481" s="34">
        <f t="shared" si="120"/>
        <v>418</v>
      </c>
      <c r="Q481" s="35">
        <f t="shared" si="117"/>
        <v>1981300</v>
      </c>
      <c r="R481" s="36">
        <v>0.5</v>
      </c>
      <c r="S481" s="36">
        <v>1</v>
      </c>
      <c r="T481" s="35">
        <f t="shared" si="118"/>
        <v>990000</v>
      </c>
      <c r="U481" s="251"/>
    </row>
    <row r="482" spans="1:21" ht="61.5" customHeight="1" x14ac:dyDescent="0.3">
      <c r="A482" s="74" t="s">
        <v>902</v>
      </c>
      <c r="B482" s="33" t="s">
        <v>937</v>
      </c>
      <c r="C482" s="89" t="s">
        <v>1482</v>
      </c>
      <c r="D482" s="89" t="s">
        <v>1909</v>
      </c>
      <c r="E482" s="34">
        <v>2013</v>
      </c>
      <c r="F482" s="34" t="s">
        <v>915</v>
      </c>
      <c r="G482" s="33" t="s">
        <v>938</v>
      </c>
      <c r="H482" s="33" t="s">
        <v>919</v>
      </c>
      <c r="I482" s="34" t="s">
        <v>31</v>
      </c>
      <c r="J482" s="154" t="s">
        <v>939</v>
      </c>
      <c r="K482" s="33" t="s">
        <v>918</v>
      </c>
      <c r="L482" s="75">
        <v>1356000</v>
      </c>
      <c r="M482" s="75">
        <v>274000</v>
      </c>
      <c r="N482" s="36">
        <v>0.85</v>
      </c>
      <c r="O482" s="37">
        <v>0.35</v>
      </c>
      <c r="P482" s="34" t="str">
        <f t="shared" si="120"/>
        <v>10.14</v>
      </c>
      <c r="Q482" s="35">
        <f t="shared" si="117"/>
        <v>826500</v>
      </c>
      <c r="R482" s="36">
        <v>0.5</v>
      </c>
      <c r="S482" s="36">
        <v>1</v>
      </c>
      <c r="T482" s="35">
        <f t="shared" si="118"/>
        <v>413000</v>
      </c>
      <c r="U482" s="41">
        <f t="shared" ref="U482:U483" si="121">T482</f>
        <v>413000</v>
      </c>
    </row>
    <row r="483" spans="1:21" ht="61.5" customHeight="1" x14ac:dyDescent="0.3">
      <c r="A483" s="74" t="s">
        <v>916</v>
      </c>
      <c r="B483" s="33" t="s">
        <v>937</v>
      </c>
      <c r="C483" s="89" t="s">
        <v>1483</v>
      </c>
      <c r="D483" s="89" t="s">
        <v>1909</v>
      </c>
      <c r="E483" s="34">
        <v>2013</v>
      </c>
      <c r="F483" s="34" t="s">
        <v>915</v>
      </c>
      <c r="G483" s="33" t="s">
        <v>147</v>
      </c>
      <c r="H483" s="33" t="s">
        <v>919</v>
      </c>
      <c r="I483" s="34" t="s">
        <v>31</v>
      </c>
      <c r="J483" s="34">
        <v>11</v>
      </c>
      <c r="K483" s="33" t="s">
        <v>918</v>
      </c>
      <c r="L483" s="75">
        <v>1356000</v>
      </c>
      <c r="M483" s="75">
        <v>274000</v>
      </c>
      <c r="N483" s="36">
        <v>0.85</v>
      </c>
      <c r="O483" s="37">
        <v>0.35</v>
      </c>
      <c r="P483" s="34">
        <f t="shared" si="120"/>
        <v>11</v>
      </c>
      <c r="Q483" s="35">
        <f t="shared" si="117"/>
        <v>896600</v>
      </c>
      <c r="R483" s="36">
        <v>0.5</v>
      </c>
      <c r="S483" s="36">
        <v>1</v>
      </c>
      <c r="T483" s="35">
        <f t="shared" si="118"/>
        <v>448000</v>
      </c>
      <c r="U483" s="41">
        <f t="shared" si="121"/>
        <v>448000</v>
      </c>
    </row>
    <row r="484" spans="1:21" ht="61.5" customHeight="1" x14ac:dyDescent="0.3">
      <c r="A484" s="74" t="s">
        <v>902</v>
      </c>
      <c r="B484" s="33" t="s">
        <v>942</v>
      </c>
      <c r="C484" s="89" t="s">
        <v>1484</v>
      </c>
      <c r="D484" s="89" t="s">
        <v>1910</v>
      </c>
      <c r="E484" s="34">
        <v>2004</v>
      </c>
      <c r="F484" s="34" t="s">
        <v>915</v>
      </c>
      <c r="G484" s="33" t="s">
        <v>938</v>
      </c>
      <c r="H484" s="33" t="s">
        <v>929</v>
      </c>
      <c r="I484" s="34" t="s">
        <v>936</v>
      </c>
      <c r="J484" s="34">
        <v>18</v>
      </c>
      <c r="K484" s="33" t="s">
        <v>63</v>
      </c>
      <c r="L484" s="75">
        <v>1264000</v>
      </c>
      <c r="M484" s="75">
        <v>122000</v>
      </c>
      <c r="N484" s="36">
        <v>0.85</v>
      </c>
      <c r="O484" s="37">
        <v>0.35</v>
      </c>
      <c r="P484" s="34">
        <f t="shared" si="120"/>
        <v>18</v>
      </c>
      <c r="Q484" s="35">
        <f t="shared" si="117"/>
        <v>653300</v>
      </c>
      <c r="R484" s="36">
        <v>1</v>
      </c>
      <c r="S484" s="37">
        <v>0.5</v>
      </c>
      <c r="T484" s="35">
        <f t="shared" si="118"/>
        <v>326000</v>
      </c>
      <c r="U484" s="41">
        <f>T484</f>
        <v>326000</v>
      </c>
    </row>
    <row r="485" spans="1:21" ht="61.5" customHeight="1" x14ac:dyDescent="0.3">
      <c r="A485" s="74" t="s">
        <v>902</v>
      </c>
      <c r="B485" s="33" t="s">
        <v>942</v>
      </c>
      <c r="C485" s="89" t="s">
        <v>1485</v>
      </c>
      <c r="D485" s="89" t="s">
        <v>1911</v>
      </c>
      <c r="E485" s="34">
        <v>2004</v>
      </c>
      <c r="F485" s="34" t="s">
        <v>905</v>
      </c>
      <c r="G485" s="33" t="s">
        <v>943</v>
      </c>
      <c r="H485" s="33" t="s">
        <v>34</v>
      </c>
      <c r="I485" s="34" t="s">
        <v>936</v>
      </c>
      <c r="J485" s="34">
        <v>18</v>
      </c>
      <c r="K485" s="33" t="s">
        <v>63</v>
      </c>
      <c r="L485" s="75">
        <v>1264000</v>
      </c>
      <c r="M485" s="75">
        <v>122000</v>
      </c>
      <c r="N485" s="36">
        <v>0.85</v>
      </c>
      <c r="O485" s="37">
        <v>0.35</v>
      </c>
      <c r="P485" s="34">
        <f t="shared" si="120"/>
        <v>18</v>
      </c>
      <c r="Q485" s="35">
        <f t="shared" si="117"/>
        <v>653300</v>
      </c>
      <c r="R485" s="36">
        <v>1</v>
      </c>
      <c r="S485" s="37">
        <v>0.5</v>
      </c>
      <c r="T485" s="35">
        <f t="shared" si="118"/>
        <v>326000</v>
      </c>
      <c r="U485" s="41">
        <f>T485</f>
        <v>326000</v>
      </c>
    </row>
    <row r="486" spans="1:21" ht="61.5" customHeight="1" x14ac:dyDescent="0.3">
      <c r="A486" s="74" t="s">
        <v>916</v>
      </c>
      <c r="B486" s="74" t="s">
        <v>946</v>
      </c>
      <c r="C486" s="33" t="s">
        <v>1419</v>
      </c>
      <c r="D486" s="33" t="s">
        <v>1912</v>
      </c>
      <c r="E486" s="34">
        <v>2006</v>
      </c>
      <c r="F486" s="34" t="s">
        <v>905</v>
      </c>
      <c r="G486" s="34" t="s">
        <v>945</v>
      </c>
      <c r="H486" s="33" t="s">
        <v>34</v>
      </c>
      <c r="I486" s="34" t="s">
        <v>907</v>
      </c>
      <c r="J486" s="34">
        <v>10</v>
      </c>
      <c r="K486" s="33" t="s">
        <v>63</v>
      </c>
      <c r="L486" s="75">
        <v>1318000</v>
      </c>
      <c r="M486" s="75">
        <v>187000</v>
      </c>
      <c r="N486" s="36">
        <v>0.85</v>
      </c>
      <c r="O486" s="37">
        <v>0.35</v>
      </c>
      <c r="P486" s="34">
        <f t="shared" si="120"/>
        <v>10</v>
      </c>
      <c r="Q486" s="35">
        <f t="shared" si="117"/>
        <v>556300</v>
      </c>
      <c r="R486" s="36">
        <v>1</v>
      </c>
      <c r="S486" s="36">
        <v>1</v>
      </c>
      <c r="T486" s="35">
        <f t="shared" si="118"/>
        <v>556000</v>
      </c>
      <c r="U486" s="41">
        <f>T486</f>
        <v>556000</v>
      </c>
    </row>
    <row r="487" spans="1:21" ht="61.5" customHeight="1" x14ac:dyDescent="0.3">
      <c r="A487" s="74" t="s">
        <v>916</v>
      </c>
      <c r="B487" s="33" t="s">
        <v>947</v>
      </c>
      <c r="C487" s="89" t="s">
        <v>1486</v>
      </c>
      <c r="D487" s="89" t="s">
        <v>1913</v>
      </c>
      <c r="E487" s="34">
        <v>2013</v>
      </c>
      <c r="F487" s="34" t="s">
        <v>905</v>
      </c>
      <c r="G487" s="34" t="s">
        <v>944</v>
      </c>
      <c r="H487" s="33" t="s">
        <v>34</v>
      </c>
      <c r="I487" s="34" t="s">
        <v>31</v>
      </c>
      <c r="J487" s="34">
        <v>7.5</v>
      </c>
      <c r="K487" s="33" t="s">
        <v>63</v>
      </c>
      <c r="L487" s="75">
        <v>1241000</v>
      </c>
      <c r="M487" s="75">
        <v>274000</v>
      </c>
      <c r="N487" s="36">
        <v>0.85</v>
      </c>
      <c r="O487" s="37">
        <v>0.35</v>
      </c>
      <c r="P487" s="34">
        <f t="shared" si="120"/>
        <v>7.5</v>
      </c>
      <c r="Q487" s="35">
        <f t="shared" si="117"/>
        <v>611300</v>
      </c>
      <c r="R487" s="36">
        <v>0.5</v>
      </c>
      <c r="S487" s="36">
        <v>1</v>
      </c>
      <c r="T487" s="35">
        <f t="shared" si="118"/>
        <v>305000</v>
      </c>
      <c r="U487" s="41">
        <f>T487</f>
        <v>305000</v>
      </c>
    </row>
    <row r="488" spans="1:21" ht="61.5" customHeight="1" x14ac:dyDescent="0.3">
      <c r="A488" s="74" t="s">
        <v>916</v>
      </c>
      <c r="B488" s="74" t="s">
        <v>948</v>
      </c>
      <c r="C488" s="33" t="s">
        <v>1487</v>
      </c>
      <c r="D488" s="33" t="s">
        <v>1914</v>
      </c>
      <c r="E488" s="34">
        <v>1995</v>
      </c>
      <c r="F488" s="34" t="s">
        <v>905</v>
      </c>
      <c r="G488" s="34" t="s">
        <v>61</v>
      </c>
      <c r="H488" s="33" t="s">
        <v>929</v>
      </c>
      <c r="I488" s="34" t="s">
        <v>936</v>
      </c>
      <c r="J488" s="34">
        <v>25</v>
      </c>
      <c r="K488" s="33" t="s">
        <v>918</v>
      </c>
      <c r="L488" s="75">
        <v>1371000</v>
      </c>
      <c r="M488" s="75">
        <v>37000</v>
      </c>
      <c r="N488" s="36">
        <v>0.85</v>
      </c>
      <c r="O488" s="37">
        <v>0.35</v>
      </c>
      <c r="P488" s="34">
        <f t="shared" ref="P488:P498" si="122">J488</f>
        <v>25</v>
      </c>
      <c r="Q488" s="35">
        <f t="shared" si="117"/>
        <v>275100</v>
      </c>
      <c r="R488" s="36">
        <v>1</v>
      </c>
      <c r="S488" s="36">
        <v>1</v>
      </c>
      <c r="T488" s="35">
        <f t="shared" si="118"/>
        <v>275000</v>
      </c>
      <c r="U488" s="41">
        <f t="shared" ref="U488:U491" si="123">T488</f>
        <v>275000</v>
      </c>
    </row>
    <row r="489" spans="1:21" ht="61.5" customHeight="1" x14ac:dyDescent="0.3">
      <c r="A489" s="74" t="s">
        <v>902</v>
      </c>
      <c r="B489" s="74" t="s">
        <v>949</v>
      </c>
      <c r="C489" s="33" t="s">
        <v>1488</v>
      </c>
      <c r="D489" s="33" t="s">
        <v>1915</v>
      </c>
      <c r="E489" s="34">
        <v>2013</v>
      </c>
      <c r="F489" s="34" t="s">
        <v>35</v>
      </c>
      <c r="G489" s="33" t="s">
        <v>950</v>
      </c>
      <c r="H489" s="33" t="s">
        <v>919</v>
      </c>
      <c r="I489" s="34" t="s">
        <v>927</v>
      </c>
      <c r="J489" s="34">
        <v>10</v>
      </c>
      <c r="K489" s="33" t="s">
        <v>918</v>
      </c>
      <c r="L489" s="75">
        <v>1381000</v>
      </c>
      <c r="M489" s="75">
        <v>274000</v>
      </c>
      <c r="N489" s="36">
        <v>0.85</v>
      </c>
      <c r="O489" s="37">
        <v>0.35</v>
      </c>
      <c r="P489" s="34">
        <f t="shared" si="122"/>
        <v>10</v>
      </c>
      <c r="Q489" s="35">
        <f t="shared" si="117"/>
        <v>815100</v>
      </c>
      <c r="R489" s="36">
        <v>0.5</v>
      </c>
      <c r="S489" s="36">
        <v>1</v>
      </c>
      <c r="T489" s="35">
        <f t="shared" si="118"/>
        <v>407000</v>
      </c>
      <c r="U489" s="38">
        <f t="shared" si="123"/>
        <v>407000</v>
      </c>
    </row>
    <row r="490" spans="1:21" ht="61.5" customHeight="1" x14ac:dyDescent="0.3">
      <c r="A490" s="74" t="s">
        <v>902</v>
      </c>
      <c r="B490" s="74" t="s">
        <v>951</v>
      </c>
      <c r="C490" s="33" t="s">
        <v>1489</v>
      </c>
      <c r="D490" s="33" t="s">
        <v>952</v>
      </c>
      <c r="E490" s="34">
        <v>2013</v>
      </c>
      <c r="F490" s="34" t="s">
        <v>905</v>
      </c>
      <c r="G490" s="34" t="s">
        <v>40</v>
      </c>
      <c r="H490" s="33" t="s">
        <v>509</v>
      </c>
      <c r="I490" s="34" t="s">
        <v>82</v>
      </c>
      <c r="J490" s="34">
        <v>7.92</v>
      </c>
      <c r="K490" s="33" t="s">
        <v>63</v>
      </c>
      <c r="L490" s="75">
        <v>1900000</v>
      </c>
      <c r="M490" s="75">
        <v>83000</v>
      </c>
      <c r="N490" s="36">
        <v>0.85</v>
      </c>
      <c r="O490" s="37">
        <v>0.35</v>
      </c>
      <c r="P490" s="34">
        <f t="shared" si="122"/>
        <v>7.92</v>
      </c>
      <c r="Q490" s="35">
        <f t="shared" si="117"/>
        <v>195500</v>
      </c>
      <c r="R490" s="36">
        <v>1</v>
      </c>
      <c r="S490" s="36">
        <v>1</v>
      </c>
      <c r="T490" s="35">
        <f t="shared" si="118"/>
        <v>195000</v>
      </c>
      <c r="U490" s="41">
        <f t="shared" si="123"/>
        <v>195000</v>
      </c>
    </row>
    <row r="491" spans="1:21" ht="61.5" customHeight="1" x14ac:dyDescent="0.3">
      <c r="A491" s="74" t="s">
        <v>916</v>
      </c>
      <c r="B491" s="74" t="s">
        <v>953</v>
      </c>
      <c r="C491" s="33" t="s">
        <v>1490</v>
      </c>
      <c r="D491" s="33" t="s">
        <v>1916</v>
      </c>
      <c r="E491" s="34">
        <v>2003</v>
      </c>
      <c r="F491" s="34" t="s">
        <v>915</v>
      </c>
      <c r="G491" s="33" t="s">
        <v>926</v>
      </c>
      <c r="H491" s="33" t="s">
        <v>34</v>
      </c>
      <c r="I491" s="34" t="s">
        <v>511</v>
      </c>
      <c r="J491" s="34">
        <v>28</v>
      </c>
      <c r="K491" s="33" t="s">
        <v>918</v>
      </c>
      <c r="L491" s="75">
        <v>1296000</v>
      </c>
      <c r="M491" s="75">
        <v>126000</v>
      </c>
      <c r="N491" s="36">
        <v>0.85</v>
      </c>
      <c r="O491" s="37">
        <v>0.35</v>
      </c>
      <c r="P491" s="34">
        <f t="shared" si="122"/>
        <v>28</v>
      </c>
      <c r="Q491" s="35">
        <f t="shared" si="117"/>
        <v>1049500</v>
      </c>
      <c r="R491" s="36">
        <v>1</v>
      </c>
      <c r="S491" s="36">
        <v>1</v>
      </c>
      <c r="T491" s="35">
        <f t="shared" si="118"/>
        <v>1049000</v>
      </c>
      <c r="U491" s="41">
        <f t="shared" si="123"/>
        <v>1049000</v>
      </c>
    </row>
    <row r="492" spans="1:21" ht="61.5" customHeight="1" x14ac:dyDescent="0.3">
      <c r="A492" s="74" t="s">
        <v>916</v>
      </c>
      <c r="B492" s="33" t="s">
        <v>955</v>
      </c>
      <c r="C492" s="89" t="s">
        <v>1199</v>
      </c>
      <c r="D492" s="89" t="s">
        <v>1917</v>
      </c>
      <c r="E492" s="34">
        <v>2013</v>
      </c>
      <c r="F492" s="34" t="s">
        <v>915</v>
      </c>
      <c r="G492" s="34" t="s">
        <v>906</v>
      </c>
      <c r="H492" s="33" t="s">
        <v>956</v>
      </c>
      <c r="I492" s="34" t="s">
        <v>31</v>
      </c>
      <c r="J492" s="34">
        <v>24</v>
      </c>
      <c r="K492" s="33" t="s">
        <v>63</v>
      </c>
      <c r="L492" s="75">
        <v>1314000</v>
      </c>
      <c r="M492" s="75">
        <v>274000</v>
      </c>
      <c r="N492" s="36">
        <v>0.85</v>
      </c>
      <c r="O492" s="37">
        <v>0.35</v>
      </c>
      <c r="P492" s="34">
        <f t="shared" si="122"/>
        <v>24</v>
      </c>
      <c r="Q492" s="35">
        <f t="shared" ref="Q492:Q498" si="124">FLOOR(M492*N492*O492*P492,100)</f>
        <v>1956300</v>
      </c>
      <c r="R492" s="36">
        <v>0.5</v>
      </c>
      <c r="S492" s="37">
        <v>0.16600000000000001</v>
      </c>
      <c r="T492" s="35">
        <f t="shared" ref="T492:T498" si="125">ROUNDDOWN(Q492*R492*S492,-3)</f>
        <v>162000</v>
      </c>
      <c r="U492" s="49">
        <f t="shared" ref="U492" si="126">T492</f>
        <v>162000</v>
      </c>
    </row>
    <row r="493" spans="1:21" ht="61.5" customHeight="1" x14ac:dyDescent="0.3">
      <c r="A493" s="74" t="s">
        <v>916</v>
      </c>
      <c r="B493" s="74" t="s">
        <v>957</v>
      </c>
      <c r="C493" s="33" t="s">
        <v>1491</v>
      </c>
      <c r="D493" s="33" t="s">
        <v>1918</v>
      </c>
      <c r="E493" s="34">
        <v>2007</v>
      </c>
      <c r="F493" s="34" t="s">
        <v>905</v>
      </c>
      <c r="G493" s="34" t="s">
        <v>941</v>
      </c>
      <c r="H493" s="33" t="s">
        <v>516</v>
      </c>
      <c r="I493" s="34" t="s">
        <v>82</v>
      </c>
      <c r="J493" s="34">
        <v>45</v>
      </c>
      <c r="K493" s="33" t="s">
        <v>63</v>
      </c>
      <c r="L493" s="75">
        <v>2307000</v>
      </c>
      <c r="M493" s="75">
        <v>23000</v>
      </c>
      <c r="N493" s="36">
        <v>0.85</v>
      </c>
      <c r="O493" s="37">
        <v>0.35</v>
      </c>
      <c r="P493" s="34">
        <f t="shared" si="122"/>
        <v>45</v>
      </c>
      <c r="Q493" s="35">
        <f t="shared" si="124"/>
        <v>307900</v>
      </c>
      <c r="R493" s="36">
        <v>1</v>
      </c>
      <c r="S493" s="36">
        <v>1</v>
      </c>
      <c r="T493" s="35">
        <f t="shared" si="125"/>
        <v>307000</v>
      </c>
      <c r="U493" s="41">
        <f>T493</f>
        <v>307000</v>
      </c>
    </row>
    <row r="494" spans="1:21" ht="61.5" customHeight="1" x14ac:dyDescent="0.3">
      <c r="A494" s="74" t="s">
        <v>914</v>
      </c>
      <c r="B494" s="74" t="s">
        <v>958</v>
      </c>
      <c r="C494" s="33" t="s">
        <v>1492</v>
      </c>
      <c r="D494" s="33" t="s">
        <v>1919</v>
      </c>
      <c r="E494" s="34">
        <v>2004</v>
      </c>
      <c r="F494" s="34" t="s">
        <v>905</v>
      </c>
      <c r="G494" s="33" t="s">
        <v>938</v>
      </c>
      <c r="H494" s="33" t="s">
        <v>919</v>
      </c>
      <c r="I494" s="34" t="s">
        <v>927</v>
      </c>
      <c r="J494" s="34">
        <v>21</v>
      </c>
      <c r="K494" s="33" t="s">
        <v>918</v>
      </c>
      <c r="L494" s="75">
        <v>1493000</v>
      </c>
      <c r="M494" s="75">
        <v>122000</v>
      </c>
      <c r="N494" s="36">
        <v>0.85</v>
      </c>
      <c r="O494" s="37">
        <v>0.35</v>
      </c>
      <c r="P494" s="34">
        <f t="shared" si="122"/>
        <v>21</v>
      </c>
      <c r="Q494" s="35">
        <f t="shared" si="124"/>
        <v>762100</v>
      </c>
      <c r="R494" s="36">
        <v>1</v>
      </c>
      <c r="S494" s="36">
        <v>1</v>
      </c>
      <c r="T494" s="35">
        <f t="shared" si="125"/>
        <v>762000</v>
      </c>
      <c r="U494" s="41">
        <f t="shared" ref="U494:U496" si="127">T494</f>
        <v>762000</v>
      </c>
    </row>
    <row r="495" spans="1:21" ht="61.5" customHeight="1" x14ac:dyDescent="0.3">
      <c r="A495" s="53" t="s">
        <v>922</v>
      </c>
      <c r="B495" s="53" t="s">
        <v>959</v>
      </c>
      <c r="C495" s="53" t="s">
        <v>1493</v>
      </c>
      <c r="D495" s="53" t="s">
        <v>1920</v>
      </c>
      <c r="E495" s="130">
        <v>2014</v>
      </c>
      <c r="F495" s="130" t="s">
        <v>24</v>
      </c>
      <c r="G495" s="53" t="s">
        <v>293</v>
      </c>
      <c r="H495" s="53" t="s">
        <v>37</v>
      </c>
      <c r="I495" s="34" t="s">
        <v>927</v>
      </c>
      <c r="J495" s="130">
        <v>2.2000000000000002</v>
      </c>
      <c r="K495" s="130" t="s">
        <v>28</v>
      </c>
      <c r="L495" s="75">
        <v>1108000</v>
      </c>
      <c r="M495" s="54">
        <v>283000</v>
      </c>
      <c r="N495" s="88">
        <v>0.85</v>
      </c>
      <c r="O495" s="36">
        <v>0.35</v>
      </c>
      <c r="P495" s="34">
        <f t="shared" si="122"/>
        <v>2.2000000000000002</v>
      </c>
      <c r="Q495" s="35">
        <f t="shared" si="124"/>
        <v>185200</v>
      </c>
      <c r="R495" s="55">
        <v>0.5</v>
      </c>
      <c r="S495" s="55">
        <v>1</v>
      </c>
      <c r="T495" s="35">
        <f t="shared" si="125"/>
        <v>92000</v>
      </c>
      <c r="U495" s="19">
        <f t="shared" si="127"/>
        <v>92000</v>
      </c>
    </row>
    <row r="496" spans="1:21" ht="61.5" customHeight="1" x14ac:dyDescent="0.3">
      <c r="A496" s="53" t="s">
        <v>922</v>
      </c>
      <c r="B496" s="53" t="s">
        <v>960</v>
      </c>
      <c r="C496" s="53" t="s">
        <v>1494</v>
      </c>
      <c r="D496" s="53" t="s">
        <v>1921</v>
      </c>
      <c r="E496" s="130">
        <v>2014</v>
      </c>
      <c r="F496" s="130" t="s">
        <v>24</v>
      </c>
      <c r="G496" s="53" t="s">
        <v>961</v>
      </c>
      <c r="H496" s="53" t="s">
        <v>37</v>
      </c>
      <c r="I496" s="34" t="s">
        <v>936</v>
      </c>
      <c r="J496" s="130">
        <v>2.2000000000000002</v>
      </c>
      <c r="K496" s="130" t="s">
        <v>28</v>
      </c>
      <c r="L496" s="75">
        <v>1108000</v>
      </c>
      <c r="M496" s="54">
        <v>283000</v>
      </c>
      <c r="N496" s="88">
        <v>0.85</v>
      </c>
      <c r="O496" s="36">
        <v>0.35</v>
      </c>
      <c r="P496" s="34">
        <f t="shared" si="122"/>
        <v>2.2000000000000002</v>
      </c>
      <c r="Q496" s="35">
        <f t="shared" si="124"/>
        <v>185200</v>
      </c>
      <c r="R496" s="55">
        <v>0.5</v>
      </c>
      <c r="S496" s="55">
        <v>1</v>
      </c>
      <c r="T496" s="35">
        <f t="shared" si="125"/>
        <v>92000</v>
      </c>
      <c r="U496" s="19">
        <f t="shared" si="127"/>
        <v>92000</v>
      </c>
    </row>
    <row r="497" spans="1:21" ht="61.5" customHeight="1" x14ac:dyDescent="0.3">
      <c r="A497" s="53" t="s">
        <v>914</v>
      </c>
      <c r="B497" s="53" t="s">
        <v>963</v>
      </c>
      <c r="C497" s="53" t="s">
        <v>1495</v>
      </c>
      <c r="D497" s="53" t="s">
        <v>1922</v>
      </c>
      <c r="E497" s="130">
        <v>2013</v>
      </c>
      <c r="F497" s="130" t="s">
        <v>964</v>
      </c>
      <c r="G497" s="53" t="s">
        <v>966</v>
      </c>
      <c r="H497" s="53" t="s">
        <v>967</v>
      </c>
      <c r="I497" s="130" t="s">
        <v>965</v>
      </c>
      <c r="J497" s="130">
        <v>16.25</v>
      </c>
      <c r="K497" s="130" t="s">
        <v>28</v>
      </c>
      <c r="L497" s="75">
        <v>1253000</v>
      </c>
      <c r="M497" s="75">
        <v>329000</v>
      </c>
      <c r="N497" s="88">
        <v>0.85</v>
      </c>
      <c r="O497" s="36">
        <v>0.35</v>
      </c>
      <c r="P497" s="34">
        <f t="shared" si="122"/>
        <v>16.25</v>
      </c>
      <c r="Q497" s="35">
        <f t="shared" si="124"/>
        <v>1590500</v>
      </c>
      <c r="R497" s="55">
        <v>0.5</v>
      </c>
      <c r="S497" s="62">
        <v>1</v>
      </c>
      <c r="T497" s="35">
        <f t="shared" si="125"/>
        <v>795000</v>
      </c>
      <c r="U497" s="19">
        <f t="shared" ref="U497:U498" si="128">T497</f>
        <v>795000</v>
      </c>
    </row>
    <row r="498" spans="1:21" ht="61.5" customHeight="1" x14ac:dyDescent="0.3">
      <c r="A498" s="53" t="s">
        <v>914</v>
      </c>
      <c r="B498" s="53" t="s">
        <v>969</v>
      </c>
      <c r="C498" s="53" t="s">
        <v>1496</v>
      </c>
      <c r="D498" s="53" t="s">
        <v>1923</v>
      </c>
      <c r="E498" s="130">
        <v>2014</v>
      </c>
      <c r="F498" s="130" t="s">
        <v>964</v>
      </c>
      <c r="G498" s="130" t="s">
        <v>970</v>
      </c>
      <c r="H498" s="53" t="s">
        <v>971</v>
      </c>
      <c r="I498" s="130" t="s">
        <v>563</v>
      </c>
      <c r="J498" s="130">
        <v>9.5</v>
      </c>
      <c r="K498" s="130" t="s">
        <v>968</v>
      </c>
      <c r="L498" s="75">
        <v>1649000</v>
      </c>
      <c r="M498" s="75">
        <v>421000</v>
      </c>
      <c r="N498" s="88">
        <v>0.85</v>
      </c>
      <c r="O498" s="36">
        <v>0.35</v>
      </c>
      <c r="P498" s="34">
        <f t="shared" si="122"/>
        <v>9.5</v>
      </c>
      <c r="Q498" s="35">
        <f t="shared" si="124"/>
        <v>1189800</v>
      </c>
      <c r="R498" s="36">
        <v>1</v>
      </c>
      <c r="S498" s="36">
        <v>1</v>
      </c>
      <c r="T498" s="35">
        <f t="shared" si="125"/>
        <v>1189000</v>
      </c>
      <c r="U498" s="19">
        <f t="shared" si="128"/>
        <v>1189000</v>
      </c>
    </row>
    <row r="499" spans="1:21" ht="61.5" customHeight="1" x14ac:dyDescent="0.3">
      <c r="A499" s="74" t="s">
        <v>916</v>
      </c>
      <c r="B499" s="74" t="s">
        <v>979</v>
      </c>
      <c r="C499" s="53" t="s">
        <v>1497</v>
      </c>
      <c r="D499" s="53" t="s">
        <v>1924</v>
      </c>
      <c r="E499" s="130">
        <v>2000</v>
      </c>
      <c r="F499" s="130" t="s">
        <v>975</v>
      </c>
      <c r="G499" s="130" t="s">
        <v>976</v>
      </c>
      <c r="H499" s="53" t="s">
        <v>917</v>
      </c>
      <c r="I499" s="130" t="s">
        <v>977</v>
      </c>
      <c r="J499" s="53">
        <v>10</v>
      </c>
      <c r="K499" s="130" t="s">
        <v>980</v>
      </c>
      <c r="L499" s="75">
        <v>1412000</v>
      </c>
      <c r="M499" s="75">
        <v>22000</v>
      </c>
      <c r="N499" s="55">
        <v>0.85</v>
      </c>
      <c r="O499" s="62">
        <v>0.35</v>
      </c>
      <c r="P499" s="34">
        <f t="shared" ref="P499:P506" si="129">J499</f>
        <v>10</v>
      </c>
      <c r="Q499" s="54">
        <f t="shared" ref="Q499:Q510" si="130">FLOOR(M499*N499*O499*P499,100)</f>
        <v>65400</v>
      </c>
      <c r="R499" s="55">
        <v>0.5</v>
      </c>
      <c r="S499" s="62">
        <v>1</v>
      </c>
      <c r="T499" s="54">
        <f t="shared" ref="T499:T510" si="131">ROUNDDOWN(Q499*R499*S499,-3)</f>
        <v>32000</v>
      </c>
      <c r="U499" s="19">
        <f t="shared" ref="U499:U506" si="132">T499</f>
        <v>32000</v>
      </c>
    </row>
    <row r="500" spans="1:21" ht="61.5" customHeight="1" x14ac:dyDescent="0.3">
      <c r="A500" s="74" t="s">
        <v>902</v>
      </c>
      <c r="B500" s="53" t="s">
        <v>1926</v>
      </c>
      <c r="C500" s="130" t="s">
        <v>1498</v>
      </c>
      <c r="D500" s="53" t="s">
        <v>1925</v>
      </c>
      <c r="E500" s="130">
        <v>2015</v>
      </c>
      <c r="F500" s="130" t="s">
        <v>964</v>
      </c>
      <c r="G500" s="130" t="s">
        <v>970</v>
      </c>
      <c r="H500" s="53" t="s">
        <v>983</v>
      </c>
      <c r="I500" s="130" t="s">
        <v>981</v>
      </c>
      <c r="J500" s="130">
        <v>15</v>
      </c>
      <c r="K500" s="130" t="s">
        <v>968</v>
      </c>
      <c r="L500" s="75">
        <v>1150000</v>
      </c>
      <c r="M500" s="54">
        <v>299000</v>
      </c>
      <c r="N500" s="55">
        <v>0.85</v>
      </c>
      <c r="O500" s="62">
        <v>0.35</v>
      </c>
      <c r="P500" s="34">
        <f t="shared" si="129"/>
        <v>15</v>
      </c>
      <c r="Q500" s="54">
        <f t="shared" si="130"/>
        <v>1334200</v>
      </c>
      <c r="R500" s="55">
        <v>0.5</v>
      </c>
      <c r="S500" s="62">
        <v>0.125</v>
      </c>
      <c r="T500" s="54">
        <f t="shared" si="131"/>
        <v>83000</v>
      </c>
      <c r="U500" s="19">
        <f t="shared" si="132"/>
        <v>83000</v>
      </c>
    </row>
    <row r="501" spans="1:21" ht="61.5" customHeight="1" x14ac:dyDescent="0.3">
      <c r="A501" s="74" t="s">
        <v>902</v>
      </c>
      <c r="B501" s="53" t="s">
        <v>1927</v>
      </c>
      <c r="C501" s="130" t="s">
        <v>1499</v>
      </c>
      <c r="D501" s="53" t="s">
        <v>1841</v>
      </c>
      <c r="E501" s="130">
        <v>2015</v>
      </c>
      <c r="F501" s="130" t="s">
        <v>972</v>
      </c>
      <c r="G501" s="130" t="s">
        <v>973</v>
      </c>
      <c r="H501" s="53" t="s">
        <v>984</v>
      </c>
      <c r="I501" s="130" t="s">
        <v>981</v>
      </c>
      <c r="J501" s="130">
        <v>15</v>
      </c>
      <c r="K501" s="130" t="s">
        <v>982</v>
      </c>
      <c r="L501" s="75">
        <v>1150000</v>
      </c>
      <c r="M501" s="54">
        <v>299000</v>
      </c>
      <c r="N501" s="55">
        <v>0.85</v>
      </c>
      <c r="O501" s="62">
        <v>0.35</v>
      </c>
      <c r="P501" s="34">
        <f t="shared" si="129"/>
        <v>15</v>
      </c>
      <c r="Q501" s="54">
        <f t="shared" si="130"/>
        <v>1334200</v>
      </c>
      <c r="R501" s="55">
        <v>0.5</v>
      </c>
      <c r="S501" s="62">
        <v>0.125</v>
      </c>
      <c r="T501" s="54">
        <f t="shared" si="131"/>
        <v>83000</v>
      </c>
      <c r="U501" s="19">
        <f t="shared" si="132"/>
        <v>83000</v>
      </c>
    </row>
    <row r="502" spans="1:21" ht="61.5" customHeight="1" x14ac:dyDescent="0.3">
      <c r="A502" s="74" t="s">
        <v>916</v>
      </c>
      <c r="B502" s="53" t="s">
        <v>1928</v>
      </c>
      <c r="C502" s="130" t="s">
        <v>1500</v>
      </c>
      <c r="D502" s="53" t="s">
        <v>1929</v>
      </c>
      <c r="E502" s="130">
        <v>2015</v>
      </c>
      <c r="F502" s="130" t="s">
        <v>964</v>
      </c>
      <c r="G502" s="130" t="s">
        <v>970</v>
      </c>
      <c r="H502" s="53" t="s">
        <v>984</v>
      </c>
      <c r="I502" s="130" t="s">
        <v>981</v>
      </c>
      <c r="J502" s="130">
        <v>15</v>
      </c>
      <c r="K502" s="130" t="s">
        <v>968</v>
      </c>
      <c r="L502" s="75">
        <v>1150000</v>
      </c>
      <c r="M502" s="54">
        <v>299000</v>
      </c>
      <c r="N502" s="55">
        <v>0.85</v>
      </c>
      <c r="O502" s="62">
        <v>0.35</v>
      </c>
      <c r="P502" s="34">
        <f t="shared" si="129"/>
        <v>15</v>
      </c>
      <c r="Q502" s="54">
        <f t="shared" si="130"/>
        <v>1334200</v>
      </c>
      <c r="R502" s="55">
        <v>0.5</v>
      </c>
      <c r="S502" s="62">
        <v>0.125</v>
      </c>
      <c r="T502" s="54">
        <f t="shared" si="131"/>
        <v>83000</v>
      </c>
      <c r="U502" s="19">
        <f t="shared" si="132"/>
        <v>83000</v>
      </c>
    </row>
    <row r="503" spans="1:21" ht="61.5" customHeight="1" x14ac:dyDescent="0.3">
      <c r="A503" s="74" t="s">
        <v>916</v>
      </c>
      <c r="B503" s="74" t="s">
        <v>985</v>
      </c>
      <c r="C503" s="33" t="s">
        <v>1273</v>
      </c>
      <c r="D503" s="33" t="s">
        <v>1930</v>
      </c>
      <c r="E503" s="33">
        <v>2011</v>
      </c>
      <c r="F503" s="33" t="s">
        <v>126</v>
      </c>
      <c r="G503" s="33" t="s">
        <v>954</v>
      </c>
      <c r="H503" s="33" t="s">
        <v>986</v>
      </c>
      <c r="I503" s="33" t="s">
        <v>379</v>
      </c>
      <c r="J503" s="33">
        <v>423.15</v>
      </c>
      <c r="K503" s="33" t="s">
        <v>987</v>
      </c>
      <c r="L503" s="75">
        <v>1448000</v>
      </c>
      <c r="M503" s="75">
        <v>632000</v>
      </c>
      <c r="N503" s="94">
        <v>0.25</v>
      </c>
      <c r="O503" s="93">
        <v>0.03</v>
      </c>
      <c r="P503" s="34">
        <f t="shared" si="129"/>
        <v>423.15</v>
      </c>
      <c r="Q503" s="52">
        <f t="shared" si="130"/>
        <v>2005700</v>
      </c>
      <c r="R503" s="94">
        <v>0.5</v>
      </c>
      <c r="S503" s="94">
        <v>1</v>
      </c>
      <c r="T503" s="52">
        <f t="shared" si="131"/>
        <v>1002000</v>
      </c>
      <c r="U503" s="29">
        <f t="shared" si="132"/>
        <v>1002000</v>
      </c>
    </row>
    <row r="504" spans="1:21" ht="61.5" customHeight="1" x14ac:dyDescent="0.3">
      <c r="A504" s="33" t="s">
        <v>902</v>
      </c>
      <c r="B504" s="74" t="s">
        <v>1931</v>
      </c>
      <c r="C504" s="130" t="s">
        <v>1501</v>
      </c>
      <c r="D504" s="53" t="s">
        <v>1932</v>
      </c>
      <c r="E504" s="130">
        <v>2016</v>
      </c>
      <c r="F504" s="130" t="s">
        <v>964</v>
      </c>
      <c r="G504" s="130" t="s">
        <v>973</v>
      </c>
      <c r="H504" s="53" t="s">
        <v>983</v>
      </c>
      <c r="I504" s="130" t="s">
        <v>91</v>
      </c>
      <c r="J504" s="130">
        <v>1.05</v>
      </c>
      <c r="K504" s="130" t="s">
        <v>968</v>
      </c>
      <c r="L504" s="75">
        <v>1231000</v>
      </c>
      <c r="M504" s="54">
        <v>325000</v>
      </c>
      <c r="N504" s="55">
        <v>0.85</v>
      </c>
      <c r="O504" s="62">
        <v>0.35</v>
      </c>
      <c r="P504" s="34">
        <f t="shared" si="129"/>
        <v>1.05</v>
      </c>
      <c r="Q504" s="54">
        <f t="shared" si="130"/>
        <v>101500</v>
      </c>
      <c r="R504" s="55">
        <v>0.5</v>
      </c>
      <c r="S504" s="62">
        <v>1</v>
      </c>
      <c r="T504" s="54">
        <f t="shared" si="131"/>
        <v>50000</v>
      </c>
      <c r="U504" s="19">
        <f t="shared" si="132"/>
        <v>50000</v>
      </c>
    </row>
    <row r="505" spans="1:21" ht="61.5" customHeight="1" x14ac:dyDescent="0.3">
      <c r="A505" s="33" t="s">
        <v>902</v>
      </c>
      <c r="B505" s="74" t="s">
        <v>1931</v>
      </c>
      <c r="C505" s="130" t="s">
        <v>1502</v>
      </c>
      <c r="D505" s="53" t="s">
        <v>1933</v>
      </c>
      <c r="E505" s="130">
        <v>2016</v>
      </c>
      <c r="F505" s="130" t="s">
        <v>972</v>
      </c>
      <c r="G505" s="130" t="s">
        <v>970</v>
      </c>
      <c r="H505" s="53" t="s">
        <v>984</v>
      </c>
      <c r="I505" s="130" t="s">
        <v>91</v>
      </c>
      <c r="J505" s="130">
        <v>1.05</v>
      </c>
      <c r="K505" s="130" t="s">
        <v>968</v>
      </c>
      <c r="L505" s="75">
        <v>1231000</v>
      </c>
      <c r="M505" s="54">
        <v>325000</v>
      </c>
      <c r="N505" s="55">
        <v>0.85</v>
      </c>
      <c r="O505" s="62">
        <v>0.35</v>
      </c>
      <c r="P505" s="34">
        <f t="shared" si="129"/>
        <v>1.05</v>
      </c>
      <c r="Q505" s="54">
        <f t="shared" si="130"/>
        <v>101500</v>
      </c>
      <c r="R505" s="55">
        <v>0.5</v>
      </c>
      <c r="S505" s="62">
        <v>1</v>
      </c>
      <c r="T505" s="54">
        <f t="shared" si="131"/>
        <v>50000</v>
      </c>
      <c r="U505" s="19">
        <f t="shared" si="132"/>
        <v>50000</v>
      </c>
    </row>
    <row r="506" spans="1:21" ht="61.5" customHeight="1" x14ac:dyDescent="0.3">
      <c r="A506" s="33" t="s">
        <v>914</v>
      </c>
      <c r="B506" s="74" t="s">
        <v>1935</v>
      </c>
      <c r="C506" s="130" t="s">
        <v>1503</v>
      </c>
      <c r="D506" s="53" t="s">
        <v>1934</v>
      </c>
      <c r="E506" s="130">
        <v>2016</v>
      </c>
      <c r="F506" s="130" t="s">
        <v>540</v>
      </c>
      <c r="G506" s="130" t="s">
        <v>970</v>
      </c>
      <c r="H506" s="53" t="s">
        <v>983</v>
      </c>
      <c r="I506" s="130" t="s">
        <v>91</v>
      </c>
      <c r="J506" s="130">
        <v>1.05</v>
      </c>
      <c r="K506" s="130" t="s">
        <v>968</v>
      </c>
      <c r="L506" s="75">
        <v>1231000</v>
      </c>
      <c r="M506" s="54">
        <v>325000</v>
      </c>
      <c r="N506" s="55">
        <v>0.85</v>
      </c>
      <c r="O506" s="62">
        <v>0.35</v>
      </c>
      <c r="P506" s="34">
        <f t="shared" si="129"/>
        <v>1.05</v>
      </c>
      <c r="Q506" s="54">
        <f t="shared" si="130"/>
        <v>101500</v>
      </c>
      <c r="R506" s="55">
        <v>0.5</v>
      </c>
      <c r="S506" s="62">
        <v>1</v>
      </c>
      <c r="T506" s="54">
        <f t="shared" si="131"/>
        <v>50000</v>
      </c>
      <c r="U506" s="19">
        <f t="shared" si="132"/>
        <v>50000</v>
      </c>
    </row>
    <row r="507" spans="1:21" ht="61.5" customHeight="1" x14ac:dyDescent="0.3">
      <c r="A507" s="74" t="s">
        <v>922</v>
      </c>
      <c r="B507" s="74" t="s">
        <v>1936</v>
      </c>
      <c r="C507" s="118" t="s">
        <v>1332</v>
      </c>
      <c r="D507" s="118" t="s">
        <v>1937</v>
      </c>
      <c r="E507" s="118" t="s">
        <v>525</v>
      </c>
      <c r="F507" s="118" t="s">
        <v>990</v>
      </c>
      <c r="G507" s="118" t="s">
        <v>25</v>
      </c>
      <c r="H507" s="118" t="s">
        <v>919</v>
      </c>
      <c r="I507" s="33" t="s">
        <v>991</v>
      </c>
      <c r="J507" s="118" t="s">
        <v>992</v>
      </c>
      <c r="K507" s="59" t="s">
        <v>993</v>
      </c>
      <c r="L507" s="75">
        <v>1254000</v>
      </c>
      <c r="M507" s="155">
        <v>677000</v>
      </c>
      <c r="N507" s="156">
        <v>1</v>
      </c>
      <c r="O507" s="157">
        <v>1.4999999999999999E-2</v>
      </c>
      <c r="P507" s="59">
        <v>1.78</v>
      </c>
      <c r="Q507" s="54">
        <f t="shared" si="130"/>
        <v>18000</v>
      </c>
      <c r="R507" s="156">
        <v>1</v>
      </c>
      <c r="S507" s="156">
        <v>1</v>
      </c>
      <c r="T507" s="54">
        <f t="shared" si="131"/>
        <v>18000</v>
      </c>
      <c r="U507" s="19">
        <f t="shared" ref="U507:U508" si="133">T507</f>
        <v>18000</v>
      </c>
    </row>
    <row r="508" spans="1:21" ht="61.5" customHeight="1" x14ac:dyDescent="0.3">
      <c r="A508" s="74" t="s">
        <v>902</v>
      </c>
      <c r="B508" s="74" t="s">
        <v>1938</v>
      </c>
      <c r="C508" s="118" t="s">
        <v>1393</v>
      </c>
      <c r="D508" s="118" t="s">
        <v>994</v>
      </c>
      <c r="E508" s="118" t="s">
        <v>525</v>
      </c>
      <c r="F508" s="118" t="s">
        <v>990</v>
      </c>
      <c r="G508" s="118" t="s">
        <v>25</v>
      </c>
      <c r="H508" s="118" t="s">
        <v>929</v>
      </c>
      <c r="I508" s="33" t="s">
        <v>42</v>
      </c>
      <c r="J508" s="118" t="s">
        <v>995</v>
      </c>
      <c r="K508" s="59" t="s">
        <v>993</v>
      </c>
      <c r="L508" s="75">
        <v>1254000</v>
      </c>
      <c r="M508" s="155">
        <v>677000</v>
      </c>
      <c r="N508" s="158">
        <v>1</v>
      </c>
      <c r="O508" s="157">
        <v>1.4999999999999999E-2</v>
      </c>
      <c r="P508" s="59">
        <v>1.78</v>
      </c>
      <c r="Q508" s="54">
        <f t="shared" si="130"/>
        <v>18000</v>
      </c>
      <c r="R508" s="156">
        <v>1</v>
      </c>
      <c r="S508" s="156">
        <v>1</v>
      </c>
      <c r="T508" s="54">
        <f t="shared" si="131"/>
        <v>18000</v>
      </c>
      <c r="U508" s="19">
        <f t="shared" si="133"/>
        <v>18000</v>
      </c>
    </row>
    <row r="509" spans="1:21" ht="61.5" customHeight="1" x14ac:dyDescent="0.3">
      <c r="A509" s="230" t="s">
        <v>902</v>
      </c>
      <c r="B509" s="230" t="s">
        <v>996</v>
      </c>
      <c r="C509" s="249" t="s">
        <v>1504</v>
      </c>
      <c r="D509" s="249" t="s">
        <v>997</v>
      </c>
      <c r="E509" s="118" t="s">
        <v>525</v>
      </c>
      <c r="F509" s="118" t="s">
        <v>24</v>
      </c>
      <c r="G509" s="118" t="s">
        <v>906</v>
      </c>
      <c r="H509" s="118" t="s">
        <v>917</v>
      </c>
      <c r="I509" s="118" t="s">
        <v>296</v>
      </c>
      <c r="J509" s="118" t="s">
        <v>998</v>
      </c>
      <c r="K509" s="59" t="s">
        <v>913</v>
      </c>
      <c r="L509" s="75">
        <v>1254000</v>
      </c>
      <c r="M509" s="155">
        <v>341000</v>
      </c>
      <c r="N509" s="158">
        <v>0.85</v>
      </c>
      <c r="O509" s="157">
        <v>0.35</v>
      </c>
      <c r="P509" s="159" t="s">
        <v>999</v>
      </c>
      <c r="Q509" s="54">
        <f t="shared" si="130"/>
        <v>1318800</v>
      </c>
      <c r="R509" s="158">
        <v>0.5</v>
      </c>
      <c r="S509" s="158">
        <v>1</v>
      </c>
      <c r="T509" s="54">
        <f t="shared" si="131"/>
        <v>659000</v>
      </c>
      <c r="U509" s="248">
        <f>SUM(T509:T510)</f>
        <v>1068000</v>
      </c>
    </row>
    <row r="510" spans="1:21" ht="61.5" customHeight="1" x14ac:dyDescent="0.3">
      <c r="A510" s="230"/>
      <c r="B510" s="230"/>
      <c r="C510" s="249"/>
      <c r="D510" s="249"/>
      <c r="E510" s="118" t="s">
        <v>1000</v>
      </c>
      <c r="F510" s="118" t="s">
        <v>35</v>
      </c>
      <c r="G510" s="118" t="s">
        <v>1001</v>
      </c>
      <c r="H510" s="118" t="s">
        <v>130</v>
      </c>
      <c r="I510" s="118" t="s">
        <v>296</v>
      </c>
      <c r="J510" s="118" t="s">
        <v>1002</v>
      </c>
      <c r="K510" s="59" t="s">
        <v>918</v>
      </c>
      <c r="L510" s="75">
        <v>1254000</v>
      </c>
      <c r="M510" s="155">
        <v>291000</v>
      </c>
      <c r="N510" s="158">
        <v>0.85</v>
      </c>
      <c r="O510" s="157">
        <v>0.35</v>
      </c>
      <c r="P510" s="159" t="s">
        <v>1003</v>
      </c>
      <c r="Q510" s="54">
        <f t="shared" si="130"/>
        <v>818100</v>
      </c>
      <c r="R510" s="158">
        <v>0.5</v>
      </c>
      <c r="S510" s="158">
        <v>1</v>
      </c>
      <c r="T510" s="54">
        <f t="shared" si="131"/>
        <v>409000</v>
      </c>
      <c r="U510" s="248"/>
    </row>
    <row r="511" spans="1:21" ht="61.5" customHeight="1" x14ac:dyDescent="0.3">
      <c r="A511" s="230" t="s">
        <v>922</v>
      </c>
      <c r="B511" s="249" t="s">
        <v>1004</v>
      </c>
      <c r="C511" s="249" t="s">
        <v>1197</v>
      </c>
      <c r="D511" s="249" t="s">
        <v>1005</v>
      </c>
      <c r="E511" s="33">
        <v>2011</v>
      </c>
      <c r="F511" s="33" t="s">
        <v>24</v>
      </c>
      <c r="G511" s="33" t="s">
        <v>33</v>
      </c>
      <c r="H511" s="33" t="s">
        <v>37</v>
      </c>
      <c r="I511" s="33" t="s">
        <v>44</v>
      </c>
      <c r="J511" s="33">
        <v>10</v>
      </c>
      <c r="K511" s="59" t="s">
        <v>498</v>
      </c>
      <c r="L511" s="75">
        <v>1234000</v>
      </c>
      <c r="M511" s="75">
        <v>288000</v>
      </c>
      <c r="N511" s="158">
        <v>0.85</v>
      </c>
      <c r="O511" s="160">
        <v>0.35</v>
      </c>
      <c r="P511" s="59">
        <v>10</v>
      </c>
      <c r="Q511" s="54">
        <f t="shared" ref="Q511:Q514" si="134">FLOOR(M511*N511*O511*P511,100)</f>
        <v>856800</v>
      </c>
      <c r="R511" s="158">
        <v>1</v>
      </c>
      <c r="S511" s="158">
        <v>1</v>
      </c>
      <c r="T511" s="54">
        <f t="shared" ref="T511:T514" si="135">ROUNDDOWN(Q511*R511*S511,-3)</f>
        <v>856000</v>
      </c>
      <c r="U511" s="248">
        <f>SUM(T511:T513)</f>
        <v>4230000</v>
      </c>
    </row>
    <row r="512" spans="1:21" ht="61.5" customHeight="1" x14ac:dyDescent="0.3">
      <c r="A512" s="230"/>
      <c r="B512" s="249"/>
      <c r="C512" s="249"/>
      <c r="D512" s="249"/>
      <c r="E512" s="33">
        <v>2011</v>
      </c>
      <c r="F512" s="33" t="s">
        <v>24</v>
      </c>
      <c r="G512" s="33" t="s">
        <v>57</v>
      </c>
      <c r="H512" s="33" t="s">
        <v>37</v>
      </c>
      <c r="I512" s="33" t="s">
        <v>44</v>
      </c>
      <c r="J512" s="33">
        <v>30</v>
      </c>
      <c r="K512" s="59" t="s">
        <v>498</v>
      </c>
      <c r="L512" s="75">
        <v>1234000</v>
      </c>
      <c r="M512" s="75">
        <v>288000</v>
      </c>
      <c r="N512" s="158">
        <v>0.85</v>
      </c>
      <c r="O512" s="160">
        <v>0.35</v>
      </c>
      <c r="P512" s="59">
        <v>30</v>
      </c>
      <c r="Q512" s="54">
        <f t="shared" si="134"/>
        <v>2570400</v>
      </c>
      <c r="R512" s="158">
        <v>1</v>
      </c>
      <c r="S512" s="158">
        <v>1</v>
      </c>
      <c r="T512" s="54">
        <f t="shared" si="135"/>
        <v>2570000</v>
      </c>
      <c r="U512" s="248"/>
    </row>
    <row r="513" spans="1:21" ht="61.5" customHeight="1" x14ac:dyDescent="0.3">
      <c r="A513" s="230"/>
      <c r="B513" s="249"/>
      <c r="C513" s="249"/>
      <c r="D513" s="249"/>
      <c r="E513" s="33">
        <v>2011</v>
      </c>
      <c r="F513" s="33" t="s">
        <v>24</v>
      </c>
      <c r="G513" s="33" t="s">
        <v>57</v>
      </c>
      <c r="H513" s="33" t="s">
        <v>919</v>
      </c>
      <c r="I513" s="33" t="s">
        <v>44</v>
      </c>
      <c r="J513" s="33">
        <v>8</v>
      </c>
      <c r="K513" s="59" t="s">
        <v>498</v>
      </c>
      <c r="L513" s="75">
        <v>1234000</v>
      </c>
      <c r="M513" s="161">
        <v>338000</v>
      </c>
      <c r="N513" s="158">
        <v>0.85</v>
      </c>
      <c r="O513" s="160">
        <v>0.35</v>
      </c>
      <c r="P513" s="59">
        <v>8</v>
      </c>
      <c r="Q513" s="54">
        <f t="shared" si="134"/>
        <v>804400</v>
      </c>
      <c r="R513" s="158">
        <v>1</v>
      </c>
      <c r="S513" s="158">
        <v>1</v>
      </c>
      <c r="T513" s="54">
        <f t="shared" si="135"/>
        <v>804000</v>
      </c>
      <c r="U513" s="248"/>
    </row>
    <row r="514" spans="1:21" ht="61.5" customHeight="1" x14ac:dyDescent="0.3">
      <c r="A514" s="74" t="s">
        <v>902</v>
      </c>
      <c r="B514" s="74" t="s">
        <v>1006</v>
      </c>
      <c r="C514" s="33" t="s">
        <v>1505</v>
      </c>
      <c r="D514" s="33" t="s">
        <v>1939</v>
      </c>
      <c r="E514" s="118" t="s">
        <v>1007</v>
      </c>
      <c r="F514" s="33" t="s">
        <v>1008</v>
      </c>
      <c r="G514" s="33" t="s">
        <v>941</v>
      </c>
      <c r="H514" s="33" t="s">
        <v>1009</v>
      </c>
      <c r="I514" s="33" t="s">
        <v>940</v>
      </c>
      <c r="J514" s="33">
        <v>37.5</v>
      </c>
      <c r="K514" s="59" t="s">
        <v>1010</v>
      </c>
      <c r="L514" s="75">
        <v>1270000</v>
      </c>
      <c r="M514" s="162">
        <v>617000</v>
      </c>
      <c r="N514" s="158">
        <v>1</v>
      </c>
      <c r="O514" s="160">
        <v>0.1</v>
      </c>
      <c r="P514" s="59">
        <v>37.5</v>
      </c>
      <c r="Q514" s="54">
        <f t="shared" si="134"/>
        <v>2313700</v>
      </c>
      <c r="R514" s="158">
        <v>0.5</v>
      </c>
      <c r="S514" s="158">
        <v>1</v>
      </c>
      <c r="T514" s="54">
        <f t="shared" si="135"/>
        <v>1156000</v>
      </c>
      <c r="U514" s="58">
        <f t="shared" ref="U514" si="136">T514</f>
        <v>1156000</v>
      </c>
    </row>
    <row r="515" spans="1:21" ht="61.5" customHeight="1" x14ac:dyDescent="0.3">
      <c r="A515" s="74" t="s">
        <v>902</v>
      </c>
      <c r="B515" s="53" t="s">
        <v>1940</v>
      </c>
      <c r="C515" s="53" t="s">
        <v>1506</v>
      </c>
      <c r="D515" s="53" t="s">
        <v>1941</v>
      </c>
      <c r="E515" s="130">
        <v>2016</v>
      </c>
      <c r="F515" s="130" t="s">
        <v>972</v>
      </c>
      <c r="G515" s="53" t="s">
        <v>1026</v>
      </c>
      <c r="H515" s="130" t="s">
        <v>566</v>
      </c>
      <c r="I515" s="130" t="s">
        <v>936</v>
      </c>
      <c r="J515" s="130">
        <v>2.62</v>
      </c>
      <c r="K515" s="130" t="s">
        <v>1012</v>
      </c>
      <c r="L515" s="75">
        <v>1244000</v>
      </c>
      <c r="M515" s="54">
        <v>325000</v>
      </c>
      <c r="N515" s="55">
        <v>0.85</v>
      </c>
      <c r="O515" s="62">
        <v>0.35</v>
      </c>
      <c r="P515" s="130">
        <v>2.62</v>
      </c>
      <c r="Q515" s="54">
        <f t="shared" ref="Q515:Q517" si="137">FLOOR(M515*N515*O515*P515,100)</f>
        <v>253300</v>
      </c>
      <c r="R515" s="55">
        <v>0.5</v>
      </c>
      <c r="S515" s="62">
        <v>1</v>
      </c>
      <c r="T515" s="54">
        <f t="shared" ref="T515:T517" si="138">ROUNDDOWN(Q515*R515*S515,-3)</f>
        <v>126000</v>
      </c>
      <c r="U515" s="19">
        <f t="shared" ref="U515" si="139">T515</f>
        <v>126000</v>
      </c>
    </row>
    <row r="516" spans="1:21" ht="61.5" customHeight="1" x14ac:dyDescent="0.3">
      <c r="A516" s="74" t="s">
        <v>902</v>
      </c>
      <c r="B516" s="53" t="s">
        <v>1029</v>
      </c>
      <c r="C516" s="53" t="s">
        <v>1507</v>
      </c>
      <c r="D516" s="53" t="s">
        <v>1942</v>
      </c>
      <c r="E516" s="130">
        <v>2014</v>
      </c>
      <c r="F516" s="130" t="s">
        <v>974</v>
      </c>
      <c r="G516" s="53" t="s">
        <v>1030</v>
      </c>
      <c r="H516" s="130" t="s">
        <v>1027</v>
      </c>
      <c r="I516" s="130" t="s">
        <v>1028</v>
      </c>
      <c r="J516" s="130">
        <v>14.4</v>
      </c>
      <c r="K516" s="130" t="s">
        <v>980</v>
      </c>
      <c r="L516" s="75">
        <v>1228000</v>
      </c>
      <c r="M516" s="155">
        <v>291000</v>
      </c>
      <c r="N516" s="55">
        <v>0.85</v>
      </c>
      <c r="O516" s="62">
        <v>0.35</v>
      </c>
      <c r="P516" s="130">
        <v>14.4</v>
      </c>
      <c r="Q516" s="54">
        <f t="shared" si="137"/>
        <v>1246600</v>
      </c>
      <c r="R516" s="55">
        <v>0.5</v>
      </c>
      <c r="S516" s="132">
        <v>0.25</v>
      </c>
      <c r="T516" s="54">
        <f t="shared" si="138"/>
        <v>155000</v>
      </c>
      <c r="U516" s="19">
        <f t="shared" ref="U516" si="140">T516</f>
        <v>155000</v>
      </c>
    </row>
    <row r="517" spans="1:21" ht="61.5" customHeight="1" x14ac:dyDescent="0.3">
      <c r="A517" s="74" t="s">
        <v>902</v>
      </c>
      <c r="B517" s="53" t="s">
        <v>1943</v>
      </c>
      <c r="C517" s="53" t="s">
        <v>1508</v>
      </c>
      <c r="D517" s="53" t="s">
        <v>1944</v>
      </c>
      <c r="E517" s="130">
        <v>2017</v>
      </c>
      <c r="F517" s="130" t="s">
        <v>988</v>
      </c>
      <c r="G517" s="130" t="s">
        <v>1013</v>
      </c>
      <c r="H517" s="130" t="s">
        <v>989</v>
      </c>
      <c r="I517" s="130" t="s">
        <v>1023</v>
      </c>
      <c r="J517" s="130">
        <v>1.5</v>
      </c>
      <c r="K517" s="130" t="s">
        <v>28</v>
      </c>
      <c r="L517" s="75">
        <v>1275000</v>
      </c>
      <c r="M517" s="54">
        <v>342000</v>
      </c>
      <c r="N517" s="55">
        <v>0.85</v>
      </c>
      <c r="O517" s="62">
        <v>0.35</v>
      </c>
      <c r="P517" s="130">
        <v>1.5</v>
      </c>
      <c r="Q517" s="54">
        <f t="shared" si="137"/>
        <v>152600</v>
      </c>
      <c r="R517" s="55">
        <v>0.5</v>
      </c>
      <c r="S517" s="62">
        <v>1</v>
      </c>
      <c r="T517" s="54">
        <f t="shared" si="138"/>
        <v>76000</v>
      </c>
      <c r="U517" s="19">
        <f t="shared" ref="U517" si="141">T517</f>
        <v>76000</v>
      </c>
    </row>
    <row r="518" spans="1:21" ht="61.5" customHeight="1" x14ac:dyDescent="0.3">
      <c r="A518" s="230" t="s">
        <v>916</v>
      </c>
      <c r="B518" s="247" t="s">
        <v>1033</v>
      </c>
      <c r="C518" s="247" t="s">
        <v>1509</v>
      </c>
      <c r="D518" s="247" t="s">
        <v>1945</v>
      </c>
      <c r="E518" s="130">
        <v>2015</v>
      </c>
      <c r="F518" s="130" t="s">
        <v>1015</v>
      </c>
      <c r="G518" s="53" t="s">
        <v>1034</v>
      </c>
      <c r="H518" s="130" t="s">
        <v>989</v>
      </c>
      <c r="I518" s="130" t="s">
        <v>1035</v>
      </c>
      <c r="J518" s="130">
        <v>8.0500000000000007</v>
      </c>
      <c r="K518" s="130" t="s">
        <v>565</v>
      </c>
      <c r="L518" s="75">
        <v>1280000</v>
      </c>
      <c r="M518" s="164">
        <v>692000</v>
      </c>
      <c r="N518" s="55">
        <v>0.85</v>
      </c>
      <c r="O518" s="55">
        <v>0.35</v>
      </c>
      <c r="P518" s="130">
        <v>8.0500000000000007</v>
      </c>
      <c r="Q518" s="54">
        <f t="shared" ref="Q518:Q523" si="142">FLOOR(M518*N518*O518*P518,100)</f>
        <v>1657200</v>
      </c>
      <c r="R518" s="55">
        <v>0.5</v>
      </c>
      <c r="S518" s="62">
        <v>1</v>
      </c>
      <c r="T518" s="54">
        <f t="shared" ref="T518:T523" si="143">ROUNDDOWN(Q518*R518*S518,-3)</f>
        <v>828000</v>
      </c>
      <c r="U518" s="248">
        <f>SUM(T518:T520)</f>
        <v>2632000</v>
      </c>
    </row>
    <row r="519" spans="1:21" ht="61.5" customHeight="1" x14ac:dyDescent="0.3">
      <c r="A519" s="230"/>
      <c r="B519" s="247"/>
      <c r="C519" s="247"/>
      <c r="D519" s="247"/>
      <c r="E519" s="130">
        <v>2015</v>
      </c>
      <c r="F519" s="130" t="s">
        <v>1015</v>
      </c>
      <c r="G519" s="53" t="s">
        <v>1036</v>
      </c>
      <c r="H519" s="130" t="s">
        <v>487</v>
      </c>
      <c r="I519" s="130" t="s">
        <v>1037</v>
      </c>
      <c r="J519" s="130">
        <v>6.9</v>
      </c>
      <c r="K519" s="130" t="s">
        <v>565</v>
      </c>
      <c r="L519" s="75">
        <v>1280000</v>
      </c>
      <c r="M519" s="54">
        <v>308000</v>
      </c>
      <c r="N519" s="55">
        <v>0.85</v>
      </c>
      <c r="O519" s="55">
        <v>0.35</v>
      </c>
      <c r="P519" s="130">
        <v>6.9</v>
      </c>
      <c r="Q519" s="54">
        <f t="shared" si="142"/>
        <v>632200</v>
      </c>
      <c r="R519" s="55">
        <v>0.5</v>
      </c>
      <c r="S519" s="62">
        <v>1</v>
      </c>
      <c r="T519" s="54">
        <f t="shared" si="143"/>
        <v>316000</v>
      </c>
      <c r="U519" s="248"/>
    </row>
    <row r="520" spans="1:21" ht="61.5" customHeight="1" x14ac:dyDescent="0.3">
      <c r="A520" s="230"/>
      <c r="B520" s="247"/>
      <c r="C520" s="247"/>
      <c r="D520" s="247"/>
      <c r="E520" s="130">
        <v>2015</v>
      </c>
      <c r="F520" s="130" t="s">
        <v>988</v>
      </c>
      <c r="G520" s="53" t="s">
        <v>1034</v>
      </c>
      <c r="H520" s="130" t="s">
        <v>989</v>
      </c>
      <c r="I520" s="130" t="s">
        <v>542</v>
      </c>
      <c r="J520" s="130">
        <v>32.5</v>
      </c>
      <c r="K520" s="130" t="s">
        <v>1017</v>
      </c>
      <c r="L520" s="75">
        <v>1280000</v>
      </c>
      <c r="M520" s="54">
        <v>308000</v>
      </c>
      <c r="N520" s="55">
        <v>0.85</v>
      </c>
      <c r="O520" s="55">
        <v>0.35</v>
      </c>
      <c r="P520" s="130">
        <v>32.5</v>
      </c>
      <c r="Q520" s="54">
        <f t="shared" si="142"/>
        <v>2977900</v>
      </c>
      <c r="R520" s="55">
        <v>0.5</v>
      </c>
      <c r="S520" s="62">
        <v>1</v>
      </c>
      <c r="T520" s="54">
        <f t="shared" si="143"/>
        <v>1488000</v>
      </c>
      <c r="U520" s="248"/>
    </row>
    <row r="521" spans="1:21" ht="61.5" customHeight="1" x14ac:dyDescent="0.3">
      <c r="A521" s="74" t="s">
        <v>902</v>
      </c>
      <c r="B521" s="53" t="s">
        <v>1038</v>
      </c>
      <c r="C521" s="53" t="s">
        <v>1510</v>
      </c>
      <c r="D521" s="53" t="s">
        <v>1039</v>
      </c>
      <c r="E521" s="130">
        <v>2012</v>
      </c>
      <c r="F521" s="130" t="s">
        <v>974</v>
      </c>
      <c r="G521" s="130" t="s">
        <v>976</v>
      </c>
      <c r="H521" s="130" t="s">
        <v>1027</v>
      </c>
      <c r="I521" s="130" t="s">
        <v>1031</v>
      </c>
      <c r="J521" s="130">
        <v>1.95</v>
      </c>
      <c r="K521" s="130" t="s">
        <v>978</v>
      </c>
      <c r="L521" s="75">
        <v>1356000</v>
      </c>
      <c r="M521" s="54">
        <v>257000</v>
      </c>
      <c r="N521" s="55">
        <v>0.85</v>
      </c>
      <c r="O521" s="62">
        <v>0.35</v>
      </c>
      <c r="P521" s="130">
        <v>1.95</v>
      </c>
      <c r="Q521" s="54">
        <f t="shared" si="142"/>
        <v>149000</v>
      </c>
      <c r="R521" s="55">
        <v>0.5</v>
      </c>
      <c r="S521" s="62">
        <v>1</v>
      </c>
      <c r="T521" s="54">
        <f t="shared" si="143"/>
        <v>74000</v>
      </c>
      <c r="U521" s="19">
        <f t="shared" ref="U521:U523" si="144">T521</f>
        <v>74000</v>
      </c>
    </row>
    <row r="522" spans="1:21" ht="61.5" customHeight="1" x14ac:dyDescent="0.3">
      <c r="A522" s="74" t="s">
        <v>902</v>
      </c>
      <c r="B522" s="53" t="s">
        <v>1040</v>
      </c>
      <c r="C522" s="53" t="s">
        <v>1511</v>
      </c>
      <c r="D522" s="53" t="s">
        <v>1946</v>
      </c>
      <c r="E522" s="130">
        <v>2016</v>
      </c>
      <c r="F522" s="130" t="s">
        <v>540</v>
      </c>
      <c r="G522" s="53" t="s">
        <v>1154</v>
      </c>
      <c r="H522" s="130" t="s">
        <v>984</v>
      </c>
      <c r="I522" s="130" t="s">
        <v>31</v>
      </c>
      <c r="J522" s="130">
        <v>0.78</v>
      </c>
      <c r="K522" s="130" t="s">
        <v>1011</v>
      </c>
      <c r="L522" s="75">
        <v>1260000</v>
      </c>
      <c r="M522" s="54">
        <v>325000</v>
      </c>
      <c r="N522" s="55">
        <v>0.85</v>
      </c>
      <c r="O522" s="62">
        <v>0.35</v>
      </c>
      <c r="P522" s="130">
        <v>0.78</v>
      </c>
      <c r="Q522" s="54">
        <f t="shared" si="142"/>
        <v>75400</v>
      </c>
      <c r="R522" s="55">
        <v>0.5</v>
      </c>
      <c r="S522" s="62">
        <v>0.5</v>
      </c>
      <c r="T522" s="54">
        <f t="shared" si="143"/>
        <v>18000</v>
      </c>
      <c r="U522" s="19">
        <f t="shared" si="144"/>
        <v>18000</v>
      </c>
    </row>
    <row r="523" spans="1:21" ht="61.5" customHeight="1" x14ac:dyDescent="0.3">
      <c r="A523" s="74" t="s">
        <v>902</v>
      </c>
      <c r="B523" s="53" t="s">
        <v>1948</v>
      </c>
      <c r="C523" s="53" t="s">
        <v>1512</v>
      </c>
      <c r="D523" s="53" t="s">
        <v>1947</v>
      </c>
      <c r="E523" s="130">
        <v>2016</v>
      </c>
      <c r="F523" s="130" t="s">
        <v>35</v>
      </c>
      <c r="G523" s="53" t="s">
        <v>926</v>
      </c>
      <c r="H523" s="130" t="s">
        <v>919</v>
      </c>
      <c r="I523" s="130" t="s">
        <v>936</v>
      </c>
      <c r="J523" s="130">
        <v>21.195</v>
      </c>
      <c r="K523" s="130" t="s">
        <v>1012</v>
      </c>
      <c r="L523" s="75">
        <v>1295000</v>
      </c>
      <c r="M523" s="54">
        <v>325000</v>
      </c>
      <c r="N523" s="55">
        <v>0.85</v>
      </c>
      <c r="O523" s="62">
        <v>0.35</v>
      </c>
      <c r="P523" s="130">
        <v>21.195</v>
      </c>
      <c r="Q523" s="54">
        <f t="shared" si="142"/>
        <v>2049200</v>
      </c>
      <c r="R523" s="55">
        <v>0.5</v>
      </c>
      <c r="S523" s="62">
        <v>1</v>
      </c>
      <c r="T523" s="54">
        <f t="shared" si="143"/>
        <v>1024000</v>
      </c>
      <c r="U523" s="19">
        <f t="shared" si="144"/>
        <v>1024000</v>
      </c>
    </row>
    <row r="524" spans="1:21" ht="61.5" customHeight="1" x14ac:dyDescent="0.3">
      <c r="A524" s="74" t="s">
        <v>914</v>
      </c>
      <c r="B524" s="53" t="s">
        <v>1041</v>
      </c>
      <c r="C524" s="53" t="s">
        <v>1513</v>
      </c>
      <c r="D524" s="53" t="s">
        <v>1949</v>
      </c>
      <c r="E524" s="130">
        <v>2017</v>
      </c>
      <c r="F524" s="130" t="s">
        <v>988</v>
      </c>
      <c r="G524" s="130" t="s">
        <v>1018</v>
      </c>
      <c r="H524" s="130" t="s">
        <v>1024</v>
      </c>
      <c r="I524" s="130" t="s">
        <v>1019</v>
      </c>
      <c r="J524" s="130">
        <v>2.14</v>
      </c>
      <c r="K524" s="130" t="s">
        <v>28</v>
      </c>
      <c r="L524" s="75">
        <v>1254000</v>
      </c>
      <c r="M524" s="54">
        <v>342000</v>
      </c>
      <c r="N524" s="55">
        <v>0.85</v>
      </c>
      <c r="O524" s="62">
        <v>0.35</v>
      </c>
      <c r="P524" s="130">
        <v>2.14</v>
      </c>
      <c r="Q524" s="54">
        <f t="shared" ref="Q524:Q536" si="145">FLOOR(M524*N524*O524*P524,100)</f>
        <v>217700</v>
      </c>
      <c r="R524" s="55">
        <v>0.5</v>
      </c>
      <c r="S524" s="62">
        <v>1</v>
      </c>
      <c r="T524" s="54">
        <f t="shared" ref="T524:T534" si="146">ROUNDDOWN(Q524*R524*S524,-3)</f>
        <v>108000</v>
      </c>
      <c r="U524" s="19">
        <f t="shared" ref="U524:U532" si="147">T524</f>
        <v>108000</v>
      </c>
    </row>
    <row r="525" spans="1:21" ht="61.5" customHeight="1" x14ac:dyDescent="0.3">
      <c r="A525" s="74" t="s">
        <v>916</v>
      </c>
      <c r="B525" s="53" t="s">
        <v>1950</v>
      </c>
      <c r="C525" s="53" t="s">
        <v>1514</v>
      </c>
      <c r="D525" s="53" t="s">
        <v>1042</v>
      </c>
      <c r="E525" s="130">
        <v>2016</v>
      </c>
      <c r="F525" s="130" t="s">
        <v>35</v>
      </c>
      <c r="G525" s="130" t="s">
        <v>945</v>
      </c>
      <c r="H525" s="130" t="s">
        <v>34</v>
      </c>
      <c r="I525" s="130" t="s">
        <v>473</v>
      </c>
      <c r="J525" s="130">
        <v>25.74</v>
      </c>
      <c r="K525" s="130" t="s">
        <v>913</v>
      </c>
      <c r="L525" s="75">
        <v>1314000</v>
      </c>
      <c r="M525" s="54">
        <v>325000</v>
      </c>
      <c r="N525" s="55">
        <v>0.85</v>
      </c>
      <c r="O525" s="62">
        <v>0.35</v>
      </c>
      <c r="P525" s="130">
        <v>25.74</v>
      </c>
      <c r="Q525" s="54">
        <f t="shared" si="145"/>
        <v>2488700</v>
      </c>
      <c r="R525" s="55">
        <v>1</v>
      </c>
      <c r="S525" s="62">
        <v>1</v>
      </c>
      <c r="T525" s="54">
        <f t="shared" si="146"/>
        <v>2488000</v>
      </c>
      <c r="U525" s="19">
        <f t="shared" si="147"/>
        <v>2488000</v>
      </c>
    </row>
    <row r="526" spans="1:21" ht="61.5" customHeight="1" x14ac:dyDescent="0.3">
      <c r="A526" s="74" t="s">
        <v>914</v>
      </c>
      <c r="B526" s="53" t="s">
        <v>1952</v>
      </c>
      <c r="C526" s="53" t="s">
        <v>1515</v>
      </c>
      <c r="D526" s="53" t="s">
        <v>1951</v>
      </c>
      <c r="E526" s="34">
        <v>2017</v>
      </c>
      <c r="F526" s="34" t="s">
        <v>915</v>
      </c>
      <c r="G526" s="53" t="s">
        <v>1043</v>
      </c>
      <c r="H526" s="130" t="s">
        <v>989</v>
      </c>
      <c r="I526" s="34" t="s">
        <v>927</v>
      </c>
      <c r="J526" s="34">
        <v>12.5</v>
      </c>
      <c r="K526" s="104" t="s">
        <v>1012</v>
      </c>
      <c r="L526" s="75">
        <v>1271000</v>
      </c>
      <c r="M526" s="54">
        <v>342000</v>
      </c>
      <c r="N526" s="55">
        <v>0.85</v>
      </c>
      <c r="O526" s="62">
        <v>0.35</v>
      </c>
      <c r="P526" s="130">
        <v>12.5</v>
      </c>
      <c r="Q526" s="54">
        <f t="shared" si="145"/>
        <v>1271800</v>
      </c>
      <c r="R526" s="55">
        <v>0.5</v>
      </c>
      <c r="S526" s="62">
        <v>1</v>
      </c>
      <c r="T526" s="54">
        <f t="shared" si="146"/>
        <v>635000</v>
      </c>
      <c r="U526" s="19">
        <f t="shared" si="147"/>
        <v>635000</v>
      </c>
    </row>
    <row r="527" spans="1:21" ht="61.5" customHeight="1" x14ac:dyDescent="0.3">
      <c r="A527" s="74" t="s">
        <v>916</v>
      </c>
      <c r="B527" s="53" t="s">
        <v>1044</v>
      </c>
      <c r="C527" s="53" t="s">
        <v>1516</v>
      </c>
      <c r="D527" s="53" t="s">
        <v>1953</v>
      </c>
      <c r="E527" s="130">
        <v>2008</v>
      </c>
      <c r="F527" s="130" t="s">
        <v>988</v>
      </c>
      <c r="G527" s="130" t="s">
        <v>1020</v>
      </c>
      <c r="H527" s="130" t="s">
        <v>1045</v>
      </c>
      <c r="I527" s="130" t="s">
        <v>1016</v>
      </c>
      <c r="J527" s="130">
        <v>2.4</v>
      </c>
      <c r="K527" s="130" t="s">
        <v>1046</v>
      </c>
      <c r="L527" s="75">
        <v>1420000</v>
      </c>
      <c r="M527" s="54">
        <v>222000</v>
      </c>
      <c r="N527" s="55">
        <v>0.85</v>
      </c>
      <c r="O527" s="62">
        <v>0.35</v>
      </c>
      <c r="P527" s="130">
        <v>2.4</v>
      </c>
      <c r="Q527" s="54">
        <f t="shared" si="145"/>
        <v>158500</v>
      </c>
      <c r="R527" s="55">
        <v>1</v>
      </c>
      <c r="S527" s="62">
        <v>0.5</v>
      </c>
      <c r="T527" s="54">
        <f t="shared" si="146"/>
        <v>79000</v>
      </c>
      <c r="U527" s="19">
        <f t="shared" si="147"/>
        <v>79000</v>
      </c>
    </row>
    <row r="528" spans="1:21" ht="61.5" customHeight="1" x14ac:dyDescent="0.3">
      <c r="A528" s="74" t="s">
        <v>914</v>
      </c>
      <c r="B528" s="53" t="s">
        <v>1022</v>
      </c>
      <c r="C528" s="53" t="s">
        <v>1517</v>
      </c>
      <c r="D528" s="53" t="s">
        <v>1954</v>
      </c>
      <c r="E528" s="130">
        <v>2017</v>
      </c>
      <c r="F528" s="130" t="s">
        <v>988</v>
      </c>
      <c r="G528" s="53" t="s">
        <v>1156</v>
      </c>
      <c r="H528" s="130" t="s">
        <v>983</v>
      </c>
      <c r="I528" s="130" t="s">
        <v>927</v>
      </c>
      <c r="J528" s="130">
        <v>1.5</v>
      </c>
      <c r="K528" s="130" t="s">
        <v>28</v>
      </c>
      <c r="L528" s="75">
        <v>1356000</v>
      </c>
      <c r="M528" s="54">
        <v>342000</v>
      </c>
      <c r="N528" s="55">
        <v>0.85</v>
      </c>
      <c r="O528" s="62">
        <v>0.35</v>
      </c>
      <c r="P528" s="130">
        <v>1.5</v>
      </c>
      <c r="Q528" s="54">
        <f t="shared" si="145"/>
        <v>152600</v>
      </c>
      <c r="R528" s="55">
        <v>0.5</v>
      </c>
      <c r="S528" s="62">
        <v>0.5</v>
      </c>
      <c r="T528" s="54">
        <f t="shared" si="146"/>
        <v>38000</v>
      </c>
      <c r="U528" s="19">
        <f t="shared" si="147"/>
        <v>38000</v>
      </c>
    </row>
    <row r="529" spans="1:21" ht="61.5" customHeight="1" x14ac:dyDescent="0.3">
      <c r="A529" s="74" t="s">
        <v>902</v>
      </c>
      <c r="B529" s="53" t="s">
        <v>1021</v>
      </c>
      <c r="C529" s="53" t="s">
        <v>1518</v>
      </c>
      <c r="D529" s="53" t="s">
        <v>1955</v>
      </c>
      <c r="E529" s="130">
        <v>2017</v>
      </c>
      <c r="F529" s="130" t="s">
        <v>988</v>
      </c>
      <c r="G529" s="130" t="s">
        <v>1155</v>
      </c>
      <c r="H529" s="130" t="s">
        <v>566</v>
      </c>
      <c r="I529" s="130" t="s">
        <v>936</v>
      </c>
      <c r="J529" s="130">
        <v>1.5</v>
      </c>
      <c r="K529" s="130" t="s">
        <v>28</v>
      </c>
      <c r="L529" s="75">
        <v>1356000</v>
      </c>
      <c r="M529" s="54">
        <v>342000</v>
      </c>
      <c r="N529" s="55">
        <v>0.85</v>
      </c>
      <c r="O529" s="62">
        <v>0.35</v>
      </c>
      <c r="P529" s="130">
        <v>1.5</v>
      </c>
      <c r="Q529" s="54">
        <f t="shared" si="145"/>
        <v>152600</v>
      </c>
      <c r="R529" s="55">
        <v>0.5</v>
      </c>
      <c r="S529" s="62">
        <v>0.5</v>
      </c>
      <c r="T529" s="54">
        <f t="shared" si="146"/>
        <v>38000</v>
      </c>
      <c r="U529" s="19">
        <f t="shared" si="147"/>
        <v>38000</v>
      </c>
    </row>
    <row r="530" spans="1:21" ht="61.5" customHeight="1" x14ac:dyDescent="0.3">
      <c r="A530" s="74" t="s">
        <v>902</v>
      </c>
      <c r="B530" s="53" t="s">
        <v>1047</v>
      </c>
      <c r="C530" s="53" t="s">
        <v>1519</v>
      </c>
      <c r="D530" s="33" t="s">
        <v>1956</v>
      </c>
      <c r="E530" s="130">
        <v>2014</v>
      </c>
      <c r="F530" s="130" t="s">
        <v>988</v>
      </c>
      <c r="G530" s="130" t="s">
        <v>1157</v>
      </c>
      <c r="H530" s="130" t="s">
        <v>1024</v>
      </c>
      <c r="I530" s="130" t="s">
        <v>1016</v>
      </c>
      <c r="J530" s="130">
        <v>3.8</v>
      </c>
      <c r="K530" s="130" t="s">
        <v>1032</v>
      </c>
      <c r="L530" s="75">
        <v>1356000</v>
      </c>
      <c r="M530" s="155">
        <v>291000</v>
      </c>
      <c r="N530" s="55">
        <v>0.85</v>
      </c>
      <c r="O530" s="55">
        <v>0.35</v>
      </c>
      <c r="P530" s="130">
        <v>3.8</v>
      </c>
      <c r="Q530" s="54">
        <f t="shared" si="145"/>
        <v>328900</v>
      </c>
      <c r="R530" s="55">
        <v>0.5</v>
      </c>
      <c r="S530" s="55">
        <v>1</v>
      </c>
      <c r="T530" s="54">
        <f t="shared" si="146"/>
        <v>164000</v>
      </c>
      <c r="U530" s="19">
        <f t="shared" si="147"/>
        <v>164000</v>
      </c>
    </row>
    <row r="531" spans="1:21" ht="61.5" customHeight="1" x14ac:dyDescent="0.3">
      <c r="A531" s="74" t="s">
        <v>902</v>
      </c>
      <c r="B531" s="53" t="s">
        <v>1048</v>
      </c>
      <c r="C531" s="53" t="s">
        <v>1520</v>
      </c>
      <c r="D531" s="33" t="s">
        <v>1956</v>
      </c>
      <c r="E531" s="130">
        <v>2014</v>
      </c>
      <c r="F531" s="130" t="s">
        <v>988</v>
      </c>
      <c r="G531" s="130" t="s">
        <v>1158</v>
      </c>
      <c r="H531" s="130" t="s">
        <v>1025</v>
      </c>
      <c r="I531" s="130" t="s">
        <v>1023</v>
      </c>
      <c r="J531" s="130">
        <v>3.8</v>
      </c>
      <c r="K531" s="130" t="s">
        <v>570</v>
      </c>
      <c r="L531" s="75">
        <v>1356000</v>
      </c>
      <c r="M531" s="155">
        <v>291000</v>
      </c>
      <c r="N531" s="55">
        <v>0.85</v>
      </c>
      <c r="O531" s="55">
        <v>0.35</v>
      </c>
      <c r="P531" s="130">
        <v>3.8</v>
      </c>
      <c r="Q531" s="54">
        <f t="shared" si="145"/>
        <v>328900</v>
      </c>
      <c r="R531" s="55">
        <v>0.5</v>
      </c>
      <c r="S531" s="55">
        <v>1</v>
      </c>
      <c r="T531" s="54">
        <f t="shared" si="146"/>
        <v>164000</v>
      </c>
      <c r="U531" s="19">
        <f t="shared" si="147"/>
        <v>164000</v>
      </c>
    </row>
    <row r="532" spans="1:21" ht="61.5" customHeight="1" x14ac:dyDescent="0.3">
      <c r="A532" s="74" t="s">
        <v>902</v>
      </c>
      <c r="B532" s="53" t="s">
        <v>1048</v>
      </c>
      <c r="C532" s="53" t="s">
        <v>1521</v>
      </c>
      <c r="D532" s="33" t="s">
        <v>1957</v>
      </c>
      <c r="E532" s="130">
        <v>2014</v>
      </c>
      <c r="F532" s="130" t="s">
        <v>988</v>
      </c>
      <c r="G532" s="130" t="s">
        <v>1159</v>
      </c>
      <c r="H532" s="130" t="s">
        <v>1025</v>
      </c>
      <c r="I532" s="130" t="s">
        <v>1014</v>
      </c>
      <c r="J532" s="130">
        <v>3.8</v>
      </c>
      <c r="K532" s="130" t="s">
        <v>1046</v>
      </c>
      <c r="L532" s="75">
        <v>1356000</v>
      </c>
      <c r="M532" s="155">
        <v>291000</v>
      </c>
      <c r="N532" s="55">
        <v>0.85</v>
      </c>
      <c r="O532" s="55">
        <v>0.35</v>
      </c>
      <c r="P532" s="130">
        <v>3.8</v>
      </c>
      <c r="Q532" s="54">
        <f t="shared" si="145"/>
        <v>328900</v>
      </c>
      <c r="R532" s="55">
        <v>0.5</v>
      </c>
      <c r="S532" s="55">
        <v>1</v>
      </c>
      <c r="T532" s="54">
        <f t="shared" si="146"/>
        <v>164000</v>
      </c>
      <c r="U532" s="19">
        <f t="shared" si="147"/>
        <v>164000</v>
      </c>
    </row>
    <row r="533" spans="1:21" ht="61.5" customHeight="1" x14ac:dyDescent="0.3">
      <c r="A533" s="234" t="s">
        <v>902</v>
      </c>
      <c r="B533" s="236" t="s">
        <v>1049</v>
      </c>
      <c r="C533" s="245" t="s">
        <v>1522</v>
      </c>
      <c r="D533" s="245" t="s">
        <v>1958</v>
      </c>
      <c r="E533" s="165">
        <v>2008</v>
      </c>
      <c r="F533" s="165" t="s">
        <v>150</v>
      </c>
      <c r="G533" s="165" t="s">
        <v>46</v>
      </c>
      <c r="H533" s="165" t="s">
        <v>1050</v>
      </c>
      <c r="I533" s="165" t="s">
        <v>379</v>
      </c>
      <c r="J533" s="165">
        <v>81.31</v>
      </c>
      <c r="K533" s="166" t="s">
        <v>1051</v>
      </c>
      <c r="L533" s="54">
        <v>1920000</v>
      </c>
      <c r="M533" s="54">
        <v>603000</v>
      </c>
      <c r="N533" s="55">
        <v>1</v>
      </c>
      <c r="O533" s="62">
        <v>0.1</v>
      </c>
      <c r="P533" s="165">
        <v>81.31</v>
      </c>
      <c r="Q533" s="54">
        <f t="shared" si="145"/>
        <v>4902900</v>
      </c>
      <c r="R533" s="55">
        <v>0.5</v>
      </c>
      <c r="S533" s="62">
        <v>1</v>
      </c>
      <c r="T533" s="54">
        <f t="shared" si="146"/>
        <v>2451000</v>
      </c>
      <c r="U533" s="238">
        <f>SUM(T533:T534)</f>
        <v>6053000</v>
      </c>
    </row>
    <row r="534" spans="1:21" ht="61.5" customHeight="1" x14ac:dyDescent="0.3">
      <c r="A534" s="235"/>
      <c r="B534" s="237"/>
      <c r="C534" s="246"/>
      <c r="D534" s="246"/>
      <c r="E534" s="165">
        <v>2008</v>
      </c>
      <c r="F534" s="165" t="s">
        <v>150</v>
      </c>
      <c r="G534" s="165" t="s">
        <v>33</v>
      </c>
      <c r="H534" s="165" t="s">
        <v>1050</v>
      </c>
      <c r="I534" s="165" t="s">
        <v>379</v>
      </c>
      <c r="J534" s="165">
        <v>119.48</v>
      </c>
      <c r="K534" s="54">
        <v>1920000</v>
      </c>
      <c r="L534" s="54">
        <v>1920000</v>
      </c>
      <c r="M534" s="54">
        <v>603000</v>
      </c>
      <c r="N534" s="55">
        <v>1</v>
      </c>
      <c r="O534" s="62">
        <v>0.1</v>
      </c>
      <c r="P534" s="165">
        <v>119.48</v>
      </c>
      <c r="Q534" s="54">
        <f t="shared" si="145"/>
        <v>7204600</v>
      </c>
      <c r="R534" s="55">
        <v>0.5</v>
      </c>
      <c r="S534" s="62">
        <v>1</v>
      </c>
      <c r="T534" s="54">
        <f t="shared" si="146"/>
        <v>3602000</v>
      </c>
      <c r="U534" s="239"/>
    </row>
    <row r="535" spans="1:21" ht="61.5" customHeight="1" x14ac:dyDescent="0.3">
      <c r="A535" s="74" t="s">
        <v>902</v>
      </c>
      <c r="B535" s="74" t="s">
        <v>1959</v>
      </c>
      <c r="C535" s="33" t="s">
        <v>1523</v>
      </c>
      <c r="D535" s="33" t="s">
        <v>1960</v>
      </c>
      <c r="E535" s="34">
        <v>2018</v>
      </c>
      <c r="F535" s="34" t="s">
        <v>24</v>
      </c>
      <c r="G535" s="34" t="s">
        <v>562</v>
      </c>
      <c r="H535" s="33" t="s">
        <v>37</v>
      </c>
      <c r="I535" s="34" t="s">
        <v>91</v>
      </c>
      <c r="J535" s="34">
        <v>7.8</v>
      </c>
      <c r="K535" s="34" t="s">
        <v>28</v>
      </c>
      <c r="L535" s="75">
        <v>1275000</v>
      </c>
      <c r="M535" s="167">
        <v>359000</v>
      </c>
      <c r="N535" s="36">
        <v>0.85</v>
      </c>
      <c r="O535" s="37">
        <v>0.35</v>
      </c>
      <c r="P535" s="34">
        <v>7.8</v>
      </c>
      <c r="Q535" s="54">
        <f t="shared" si="145"/>
        <v>833000</v>
      </c>
      <c r="R535" s="55">
        <v>0.5</v>
      </c>
      <c r="S535" s="36">
        <v>1</v>
      </c>
      <c r="T535" s="35">
        <v>411000</v>
      </c>
      <c r="U535" s="41">
        <v>411000</v>
      </c>
    </row>
    <row r="536" spans="1:21" ht="61.5" customHeight="1" x14ac:dyDescent="0.3">
      <c r="A536" s="74" t="s">
        <v>902</v>
      </c>
      <c r="B536" s="74" t="s">
        <v>1962</v>
      </c>
      <c r="C536" s="33" t="s">
        <v>1524</v>
      </c>
      <c r="D536" s="33" t="s">
        <v>1961</v>
      </c>
      <c r="E536" s="34">
        <v>2018</v>
      </c>
      <c r="F536" s="34" t="s">
        <v>24</v>
      </c>
      <c r="G536" s="34" t="s">
        <v>560</v>
      </c>
      <c r="H536" s="33" t="s">
        <v>37</v>
      </c>
      <c r="I536" s="34" t="s">
        <v>91</v>
      </c>
      <c r="J536" s="34">
        <v>12</v>
      </c>
      <c r="K536" s="34" t="s">
        <v>28</v>
      </c>
      <c r="L536" s="75">
        <v>1318000</v>
      </c>
      <c r="M536" s="167">
        <v>359000</v>
      </c>
      <c r="N536" s="36">
        <v>0.85</v>
      </c>
      <c r="O536" s="37">
        <v>0.35</v>
      </c>
      <c r="P536" s="34">
        <v>12</v>
      </c>
      <c r="Q536" s="54">
        <f t="shared" si="145"/>
        <v>1281600</v>
      </c>
      <c r="R536" s="55">
        <v>0.5</v>
      </c>
      <c r="S536" s="36">
        <v>1</v>
      </c>
      <c r="T536" s="35">
        <v>651000</v>
      </c>
      <c r="U536" s="41">
        <v>651000</v>
      </c>
    </row>
    <row r="537" spans="1:21" ht="61.5" customHeight="1" x14ac:dyDescent="0.3">
      <c r="A537" s="74" t="s">
        <v>902</v>
      </c>
      <c r="B537" s="74" t="s">
        <v>1963</v>
      </c>
      <c r="C537" s="33" t="s">
        <v>1525</v>
      </c>
      <c r="D537" s="33" t="s">
        <v>1964</v>
      </c>
      <c r="E537" s="34">
        <v>2016</v>
      </c>
      <c r="F537" s="34" t="s">
        <v>24</v>
      </c>
      <c r="G537" s="34" t="s">
        <v>1052</v>
      </c>
      <c r="H537" s="33" t="s">
        <v>37</v>
      </c>
      <c r="I537" s="34" t="s">
        <v>91</v>
      </c>
      <c r="J537" s="34">
        <v>8.8000000000000007</v>
      </c>
      <c r="K537" s="34" t="s">
        <v>241</v>
      </c>
      <c r="L537" s="75">
        <v>1257000</v>
      </c>
      <c r="M537" s="54">
        <v>325000</v>
      </c>
      <c r="N537" s="36">
        <v>0.85</v>
      </c>
      <c r="O537" s="37">
        <v>0.35</v>
      </c>
      <c r="P537" s="34">
        <v>8.8000000000000007</v>
      </c>
      <c r="Q537" s="35">
        <v>918900</v>
      </c>
      <c r="R537" s="35">
        <v>0.5</v>
      </c>
      <c r="S537" s="36">
        <v>1</v>
      </c>
      <c r="T537" s="35">
        <v>459000</v>
      </c>
      <c r="U537" s="41">
        <v>459000</v>
      </c>
    </row>
    <row r="538" spans="1:21" ht="61.5" customHeight="1" x14ac:dyDescent="0.3">
      <c r="A538" s="74" t="s">
        <v>914</v>
      </c>
      <c r="B538" s="74" t="s">
        <v>1965</v>
      </c>
      <c r="C538" s="33" t="s">
        <v>1526</v>
      </c>
      <c r="D538" s="33" t="s">
        <v>1966</v>
      </c>
      <c r="E538" s="34">
        <v>2016</v>
      </c>
      <c r="F538" s="34" t="s">
        <v>24</v>
      </c>
      <c r="G538" s="34" t="s">
        <v>25</v>
      </c>
      <c r="H538" s="33" t="s">
        <v>222</v>
      </c>
      <c r="I538" s="34" t="s">
        <v>91</v>
      </c>
      <c r="J538" s="34">
        <v>1.44</v>
      </c>
      <c r="K538" s="34" t="s">
        <v>28</v>
      </c>
      <c r="L538" s="75">
        <v>1314000</v>
      </c>
      <c r="M538" s="54">
        <v>325000</v>
      </c>
      <c r="N538" s="36">
        <v>0.85</v>
      </c>
      <c r="O538" s="37">
        <v>0.35</v>
      </c>
      <c r="P538" s="34">
        <v>1.44</v>
      </c>
      <c r="Q538" s="35">
        <v>142200</v>
      </c>
      <c r="R538" s="35">
        <v>0.5</v>
      </c>
      <c r="S538" s="36">
        <v>1</v>
      </c>
      <c r="T538" s="35">
        <v>71000</v>
      </c>
      <c r="U538" s="41">
        <v>71000</v>
      </c>
    </row>
    <row r="539" spans="1:21" ht="61.5" customHeight="1" x14ac:dyDescent="0.3">
      <c r="A539" s="234" t="s">
        <v>902</v>
      </c>
      <c r="B539" s="234" t="s">
        <v>1967</v>
      </c>
      <c r="C539" s="221" t="s">
        <v>1527</v>
      </c>
      <c r="D539" s="221" t="s">
        <v>1968</v>
      </c>
      <c r="E539" s="34">
        <v>2016</v>
      </c>
      <c r="F539" s="34" t="s">
        <v>24</v>
      </c>
      <c r="G539" s="34" t="s">
        <v>25</v>
      </c>
      <c r="H539" s="33" t="s">
        <v>222</v>
      </c>
      <c r="I539" s="34" t="s">
        <v>296</v>
      </c>
      <c r="J539" s="34">
        <v>1</v>
      </c>
      <c r="K539" s="34" t="s">
        <v>28</v>
      </c>
      <c r="L539" s="75">
        <v>1276000</v>
      </c>
      <c r="M539" s="54">
        <v>325000</v>
      </c>
      <c r="N539" s="36">
        <v>0.85</v>
      </c>
      <c r="O539" s="37">
        <v>0.35</v>
      </c>
      <c r="P539" s="34">
        <v>1</v>
      </c>
      <c r="Q539" s="35">
        <v>96000</v>
      </c>
      <c r="R539" s="35">
        <v>0.5</v>
      </c>
      <c r="S539" s="36">
        <v>1</v>
      </c>
      <c r="T539" s="35">
        <v>48000</v>
      </c>
      <c r="U539" s="243">
        <f>T539+T540</f>
        <v>313000</v>
      </c>
    </row>
    <row r="540" spans="1:21" ht="61.5" customHeight="1" x14ac:dyDescent="0.3">
      <c r="A540" s="235"/>
      <c r="B540" s="235"/>
      <c r="C540" s="212"/>
      <c r="D540" s="212"/>
      <c r="E540" s="34">
        <v>2016</v>
      </c>
      <c r="F540" s="34" t="s">
        <v>24</v>
      </c>
      <c r="G540" s="33" t="s">
        <v>962</v>
      </c>
      <c r="H540" s="33" t="s">
        <v>37</v>
      </c>
      <c r="I540" s="34" t="s">
        <v>296</v>
      </c>
      <c r="J540" s="34">
        <v>5.5350000000000001</v>
      </c>
      <c r="K540" s="34" t="s">
        <v>28</v>
      </c>
      <c r="L540" s="75">
        <v>1276000</v>
      </c>
      <c r="M540" s="54">
        <v>325000</v>
      </c>
      <c r="N540" s="36">
        <v>0.85</v>
      </c>
      <c r="O540" s="37">
        <v>0.35</v>
      </c>
      <c r="P540" s="34">
        <v>5.5350000000000001</v>
      </c>
      <c r="Q540" s="35">
        <v>531800</v>
      </c>
      <c r="R540" s="35">
        <v>0.5</v>
      </c>
      <c r="S540" s="36">
        <v>1</v>
      </c>
      <c r="T540" s="35">
        <v>265000</v>
      </c>
      <c r="U540" s="244"/>
    </row>
    <row r="541" spans="1:21" ht="61.5" customHeight="1" x14ac:dyDescent="0.3">
      <c r="A541" s="118" t="s">
        <v>922</v>
      </c>
      <c r="B541" s="118" t="s">
        <v>1969</v>
      </c>
      <c r="C541" s="118" t="s">
        <v>1528</v>
      </c>
      <c r="D541" s="53" t="s">
        <v>1972</v>
      </c>
      <c r="E541" s="130">
        <v>2016</v>
      </c>
      <c r="F541" s="130" t="s">
        <v>964</v>
      </c>
      <c r="G541" s="130" t="s">
        <v>970</v>
      </c>
      <c r="H541" s="130" t="s">
        <v>983</v>
      </c>
      <c r="I541" s="130" t="s">
        <v>91</v>
      </c>
      <c r="J541" s="130">
        <v>1.44</v>
      </c>
      <c r="K541" s="130" t="s">
        <v>28</v>
      </c>
      <c r="L541" s="75">
        <v>1314000</v>
      </c>
      <c r="M541" s="54">
        <v>325000</v>
      </c>
      <c r="N541" s="55">
        <v>0.85</v>
      </c>
      <c r="O541" s="62">
        <v>0.35</v>
      </c>
      <c r="P541" s="130">
        <v>1.44</v>
      </c>
      <c r="Q541" s="54">
        <f t="shared" ref="Q541:Q542" si="148">FLOOR(M541*N541*O541*P541,100)</f>
        <v>139200</v>
      </c>
      <c r="R541" s="55">
        <v>0.5</v>
      </c>
      <c r="S541" s="62">
        <v>1</v>
      </c>
      <c r="T541" s="54">
        <f t="shared" ref="T541:T542" si="149">ROUNDDOWN(Q541*R541*S541,-3)</f>
        <v>69000</v>
      </c>
      <c r="U541" s="19">
        <f t="shared" ref="U541" si="150">T541</f>
        <v>69000</v>
      </c>
    </row>
    <row r="542" spans="1:21" ht="61.5" customHeight="1" x14ac:dyDescent="0.3">
      <c r="A542" s="118" t="s">
        <v>922</v>
      </c>
      <c r="B542" s="118" t="s">
        <v>1970</v>
      </c>
      <c r="C542" s="33" t="s">
        <v>1529</v>
      </c>
      <c r="D542" s="33" t="s">
        <v>1973</v>
      </c>
      <c r="E542" s="34">
        <v>2017</v>
      </c>
      <c r="F542" s="34" t="s">
        <v>35</v>
      </c>
      <c r="G542" s="34" t="s">
        <v>906</v>
      </c>
      <c r="H542" s="34" t="s">
        <v>956</v>
      </c>
      <c r="I542" s="34" t="s">
        <v>31</v>
      </c>
      <c r="J542" s="34">
        <v>1</v>
      </c>
      <c r="K542" s="104" t="s">
        <v>1011</v>
      </c>
      <c r="L542" s="75">
        <v>1359000</v>
      </c>
      <c r="M542" s="54">
        <v>342000</v>
      </c>
      <c r="N542" s="55">
        <v>0.85</v>
      </c>
      <c r="O542" s="62">
        <v>0.35</v>
      </c>
      <c r="P542" s="130">
        <v>1</v>
      </c>
      <c r="Q542" s="54">
        <f t="shared" si="148"/>
        <v>101700</v>
      </c>
      <c r="R542" s="55">
        <v>0.5</v>
      </c>
      <c r="S542" s="62">
        <v>1</v>
      </c>
      <c r="T542" s="54">
        <f t="shared" si="149"/>
        <v>50000</v>
      </c>
      <c r="U542" s="19">
        <f t="shared" ref="U542:U543" si="151">T542</f>
        <v>50000</v>
      </c>
    </row>
    <row r="543" spans="1:21" ht="61.5" customHeight="1" x14ac:dyDescent="0.3">
      <c r="A543" s="118" t="s">
        <v>922</v>
      </c>
      <c r="B543" s="118" t="s">
        <v>1971</v>
      </c>
      <c r="C543" s="53" t="s">
        <v>1530</v>
      </c>
      <c r="D543" s="53" t="s">
        <v>1974</v>
      </c>
      <c r="E543" s="130">
        <v>2015</v>
      </c>
      <c r="F543" s="130" t="s">
        <v>1015</v>
      </c>
      <c r="G543" s="130" t="s">
        <v>1018</v>
      </c>
      <c r="H543" s="130" t="s">
        <v>1025</v>
      </c>
      <c r="I543" s="130" t="s">
        <v>1016</v>
      </c>
      <c r="J543" s="130">
        <v>8</v>
      </c>
      <c r="K543" s="130" t="s">
        <v>28</v>
      </c>
      <c r="L543" s="75">
        <v>1276000</v>
      </c>
      <c r="M543" s="54">
        <v>308000</v>
      </c>
      <c r="N543" s="55">
        <v>0.85</v>
      </c>
      <c r="O543" s="62">
        <v>0.35</v>
      </c>
      <c r="P543" s="130">
        <v>8</v>
      </c>
      <c r="Q543" s="54">
        <f t="shared" ref="Q543:Q558" si="152">FLOOR(M543*N543*O543*P543,100)</f>
        <v>733000</v>
      </c>
      <c r="R543" s="55">
        <v>0.5</v>
      </c>
      <c r="S543" s="62">
        <v>0.125</v>
      </c>
      <c r="T543" s="54">
        <f t="shared" ref="T543:T558" si="153">ROUNDDOWN(Q543*R543*S543,-3)</f>
        <v>45000</v>
      </c>
      <c r="U543" s="19">
        <f t="shared" si="151"/>
        <v>45000</v>
      </c>
    </row>
    <row r="544" spans="1:21" ht="61.5" customHeight="1" x14ac:dyDescent="0.3">
      <c r="A544" s="74" t="s">
        <v>1053</v>
      </c>
      <c r="B544" s="74" t="s">
        <v>934</v>
      </c>
      <c r="C544" s="33" t="s">
        <v>1531</v>
      </c>
      <c r="D544" s="33" t="s">
        <v>935</v>
      </c>
      <c r="E544" s="34">
        <v>2013</v>
      </c>
      <c r="F544" s="34" t="s">
        <v>187</v>
      </c>
      <c r="G544" s="34" t="s">
        <v>40</v>
      </c>
      <c r="H544" s="33" t="s">
        <v>1054</v>
      </c>
      <c r="I544" s="34" t="s">
        <v>198</v>
      </c>
      <c r="J544" s="34">
        <v>6.7</v>
      </c>
      <c r="K544" s="33" t="s">
        <v>63</v>
      </c>
      <c r="L544" s="75">
        <v>1378000</v>
      </c>
      <c r="M544" s="75">
        <v>321000</v>
      </c>
      <c r="N544" s="36">
        <v>0.85</v>
      </c>
      <c r="O544" s="37">
        <v>0.35</v>
      </c>
      <c r="P544" s="34">
        <f t="shared" ref="P544" si="154">J544</f>
        <v>6.7</v>
      </c>
      <c r="Q544" s="35">
        <f t="shared" si="152"/>
        <v>639800</v>
      </c>
      <c r="R544" s="36">
        <v>1</v>
      </c>
      <c r="S544" s="36">
        <v>1</v>
      </c>
      <c r="T544" s="35">
        <f t="shared" si="153"/>
        <v>639000</v>
      </c>
      <c r="U544" s="41">
        <f>SUM(T544)</f>
        <v>639000</v>
      </c>
    </row>
    <row r="545" spans="1:21" ht="61.5" customHeight="1" x14ac:dyDescent="0.3">
      <c r="A545" s="222" t="s">
        <v>1055</v>
      </c>
      <c r="B545" s="221" t="s">
        <v>1975</v>
      </c>
      <c r="C545" s="221" t="s">
        <v>1532</v>
      </c>
      <c r="D545" s="221" t="s">
        <v>1976</v>
      </c>
      <c r="E545" s="34">
        <v>2007</v>
      </c>
      <c r="F545" s="33" t="s">
        <v>24</v>
      </c>
      <c r="G545" s="33" t="s">
        <v>1056</v>
      </c>
      <c r="H545" s="34" t="s">
        <v>37</v>
      </c>
      <c r="I545" s="34" t="s">
        <v>44</v>
      </c>
      <c r="J545" s="34">
        <v>11.25</v>
      </c>
      <c r="K545" s="168" t="s">
        <v>878</v>
      </c>
      <c r="L545" s="75">
        <v>1260000</v>
      </c>
      <c r="M545" s="87">
        <v>207000</v>
      </c>
      <c r="N545" s="145">
        <v>0.85</v>
      </c>
      <c r="O545" s="36">
        <v>0.35</v>
      </c>
      <c r="P545" s="34">
        <v>11.25</v>
      </c>
      <c r="Q545" s="54">
        <f t="shared" si="152"/>
        <v>692800</v>
      </c>
      <c r="R545" s="55">
        <v>1</v>
      </c>
      <c r="S545" s="62">
        <v>1</v>
      </c>
      <c r="T545" s="54">
        <f t="shared" si="153"/>
        <v>692000</v>
      </c>
      <c r="U545" s="238">
        <f>T545+T546</f>
        <v>1292000</v>
      </c>
    </row>
    <row r="546" spans="1:21" ht="61.5" customHeight="1" x14ac:dyDescent="0.3">
      <c r="A546" s="210"/>
      <c r="B546" s="212"/>
      <c r="C546" s="212"/>
      <c r="D546" s="212"/>
      <c r="E546" s="34">
        <v>2007</v>
      </c>
      <c r="F546" s="33" t="s">
        <v>24</v>
      </c>
      <c r="G546" s="33" t="s">
        <v>1056</v>
      </c>
      <c r="H546" s="34" t="s">
        <v>37</v>
      </c>
      <c r="I546" s="34" t="s">
        <v>44</v>
      </c>
      <c r="J546" s="34">
        <v>9.75</v>
      </c>
      <c r="K546" s="168" t="s">
        <v>878</v>
      </c>
      <c r="L546" s="75">
        <v>1260000</v>
      </c>
      <c r="M546" s="87">
        <v>207000</v>
      </c>
      <c r="N546" s="145">
        <v>0.85</v>
      </c>
      <c r="O546" s="36">
        <v>0.35</v>
      </c>
      <c r="P546" s="34">
        <v>9.75</v>
      </c>
      <c r="Q546" s="54">
        <f t="shared" si="152"/>
        <v>600400</v>
      </c>
      <c r="R546" s="55">
        <v>1</v>
      </c>
      <c r="S546" s="62">
        <v>1</v>
      </c>
      <c r="T546" s="54">
        <f t="shared" si="153"/>
        <v>600000</v>
      </c>
      <c r="U546" s="239"/>
    </row>
    <row r="547" spans="1:21" ht="61.5" customHeight="1" x14ac:dyDescent="0.3">
      <c r="A547" s="222" t="s">
        <v>1055</v>
      </c>
      <c r="B547" s="221" t="s">
        <v>1977</v>
      </c>
      <c r="C547" s="221" t="s">
        <v>1533</v>
      </c>
      <c r="D547" s="221" t="s">
        <v>1057</v>
      </c>
      <c r="E547" s="34">
        <v>2007</v>
      </c>
      <c r="F547" s="33" t="s">
        <v>24</v>
      </c>
      <c r="G547" s="33" t="s">
        <v>174</v>
      </c>
      <c r="H547" s="34" t="s">
        <v>37</v>
      </c>
      <c r="I547" s="34" t="s">
        <v>44</v>
      </c>
      <c r="J547" s="34">
        <v>11.25</v>
      </c>
      <c r="K547" s="168" t="s">
        <v>878</v>
      </c>
      <c r="L547" s="75">
        <v>1260000</v>
      </c>
      <c r="M547" s="87">
        <v>207000</v>
      </c>
      <c r="N547" s="145">
        <v>0.85</v>
      </c>
      <c r="O547" s="36">
        <v>0.35</v>
      </c>
      <c r="P547" s="34">
        <v>11.25</v>
      </c>
      <c r="Q547" s="54">
        <f t="shared" si="152"/>
        <v>692800</v>
      </c>
      <c r="R547" s="55">
        <v>1</v>
      </c>
      <c r="S547" s="62">
        <v>1</v>
      </c>
      <c r="T547" s="54">
        <f t="shared" si="153"/>
        <v>692000</v>
      </c>
      <c r="U547" s="238">
        <f>T547+T548</f>
        <v>1292000</v>
      </c>
    </row>
    <row r="548" spans="1:21" ht="61.5" customHeight="1" x14ac:dyDescent="0.3">
      <c r="A548" s="210"/>
      <c r="B548" s="212"/>
      <c r="C548" s="212"/>
      <c r="D548" s="212"/>
      <c r="E548" s="34">
        <v>2007</v>
      </c>
      <c r="F548" s="33" t="s">
        <v>24</v>
      </c>
      <c r="G548" s="33" t="s">
        <v>174</v>
      </c>
      <c r="H548" s="34" t="s">
        <v>37</v>
      </c>
      <c r="I548" s="34" t="s">
        <v>44</v>
      </c>
      <c r="J548" s="34">
        <v>9.75</v>
      </c>
      <c r="K548" s="168" t="s">
        <v>878</v>
      </c>
      <c r="L548" s="75">
        <v>1260000</v>
      </c>
      <c r="M548" s="87">
        <v>207000</v>
      </c>
      <c r="N548" s="145">
        <v>0.85</v>
      </c>
      <c r="O548" s="36">
        <v>0.35</v>
      </c>
      <c r="P548" s="34">
        <v>9.75</v>
      </c>
      <c r="Q548" s="54">
        <f t="shared" si="152"/>
        <v>600400</v>
      </c>
      <c r="R548" s="55">
        <v>1</v>
      </c>
      <c r="S548" s="62">
        <v>1</v>
      </c>
      <c r="T548" s="54">
        <f t="shared" si="153"/>
        <v>600000</v>
      </c>
      <c r="U548" s="239"/>
    </row>
    <row r="549" spans="1:21" ht="61.5" customHeight="1" x14ac:dyDescent="0.3">
      <c r="A549" s="34" t="s">
        <v>1055</v>
      </c>
      <c r="B549" s="33" t="s">
        <v>1978</v>
      </c>
      <c r="C549" s="33" t="s">
        <v>1399</v>
      </c>
      <c r="D549" s="33" t="s">
        <v>1979</v>
      </c>
      <c r="E549" s="34">
        <v>2009</v>
      </c>
      <c r="F549" s="33" t="s">
        <v>24</v>
      </c>
      <c r="G549" s="34" t="s">
        <v>33</v>
      </c>
      <c r="H549" s="34" t="s">
        <v>37</v>
      </c>
      <c r="I549" s="34" t="s">
        <v>296</v>
      </c>
      <c r="J549" s="34">
        <v>7</v>
      </c>
      <c r="K549" s="168" t="s">
        <v>878</v>
      </c>
      <c r="L549" s="75">
        <v>1083000</v>
      </c>
      <c r="M549" s="87">
        <v>201000</v>
      </c>
      <c r="N549" s="145">
        <v>0.85</v>
      </c>
      <c r="O549" s="36">
        <v>0.35</v>
      </c>
      <c r="P549" s="34">
        <v>7</v>
      </c>
      <c r="Q549" s="54">
        <f t="shared" si="152"/>
        <v>418500</v>
      </c>
      <c r="R549" s="88">
        <v>1</v>
      </c>
      <c r="S549" s="88">
        <v>1</v>
      </c>
      <c r="T549" s="54">
        <f t="shared" si="153"/>
        <v>418000</v>
      </c>
      <c r="U549" s="19">
        <f t="shared" ref="U549" si="155">T549</f>
        <v>418000</v>
      </c>
    </row>
    <row r="550" spans="1:21" ht="61.5" customHeight="1" x14ac:dyDescent="0.3">
      <c r="A550" s="34" t="s">
        <v>1055</v>
      </c>
      <c r="B550" s="33" t="s">
        <v>1980</v>
      </c>
      <c r="C550" s="33" t="s">
        <v>1534</v>
      </c>
      <c r="D550" s="33" t="s">
        <v>1981</v>
      </c>
      <c r="E550" s="34">
        <v>2012</v>
      </c>
      <c r="F550" s="33" t="s">
        <v>24</v>
      </c>
      <c r="G550" s="33" t="s">
        <v>1059</v>
      </c>
      <c r="H550" s="34" t="s">
        <v>424</v>
      </c>
      <c r="I550" s="34" t="s">
        <v>296</v>
      </c>
      <c r="J550" s="34">
        <v>4</v>
      </c>
      <c r="K550" s="168" t="s">
        <v>878</v>
      </c>
      <c r="L550" s="75">
        <v>1401000</v>
      </c>
      <c r="M550" s="87">
        <v>257000</v>
      </c>
      <c r="N550" s="145">
        <v>0.85</v>
      </c>
      <c r="O550" s="36">
        <v>0.35</v>
      </c>
      <c r="P550" s="34">
        <v>4</v>
      </c>
      <c r="Q550" s="54">
        <f t="shared" si="152"/>
        <v>305800</v>
      </c>
      <c r="R550" s="88">
        <v>1</v>
      </c>
      <c r="S550" s="88">
        <v>1</v>
      </c>
      <c r="T550" s="54">
        <f t="shared" si="153"/>
        <v>305000</v>
      </c>
      <c r="U550" s="19">
        <f>T550</f>
        <v>305000</v>
      </c>
    </row>
    <row r="551" spans="1:21" ht="61.5" customHeight="1" x14ac:dyDescent="0.3">
      <c r="A551" s="222" t="s">
        <v>1055</v>
      </c>
      <c r="B551" s="221" t="s">
        <v>1060</v>
      </c>
      <c r="C551" s="221" t="s">
        <v>1535</v>
      </c>
      <c r="D551" s="221" t="s">
        <v>1061</v>
      </c>
      <c r="E551" s="34">
        <v>2011</v>
      </c>
      <c r="F551" s="33" t="s">
        <v>24</v>
      </c>
      <c r="G551" s="34" t="s">
        <v>25</v>
      </c>
      <c r="H551" s="34" t="s">
        <v>239</v>
      </c>
      <c r="I551" s="34" t="s">
        <v>250</v>
      </c>
      <c r="J551" s="34">
        <v>24</v>
      </c>
      <c r="K551" s="168" t="s">
        <v>878</v>
      </c>
      <c r="L551" s="75">
        <v>1620000</v>
      </c>
      <c r="M551" s="87">
        <v>63000</v>
      </c>
      <c r="N551" s="145">
        <v>0.85</v>
      </c>
      <c r="O551" s="36">
        <v>0.35</v>
      </c>
      <c r="P551" s="34">
        <v>24</v>
      </c>
      <c r="Q551" s="54">
        <f t="shared" si="152"/>
        <v>449800</v>
      </c>
      <c r="R551" s="88">
        <v>1</v>
      </c>
      <c r="S551" s="88">
        <v>1</v>
      </c>
      <c r="T551" s="54">
        <f t="shared" si="153"/>
        <v>449000</v>
      </c>
      <c r="U551" s="238">
        <f>T551+T552</f>
        <v>711000</v>
      </c>
    </row>
    <row r="552" spans="1:21" ht="61.5" customHeight="1" x14ac:dyDescent="0.3">
      <c r="A552" s="210"/>
      <c r="B552" s="212"/>
      <c r="C552" s="212"/>
      <c r="D552" s="212"/>
      <c r="E552" s="104">
        <v>2011</v>
      </c>
      <c r="F552" s="59" t="s">
        <v>579</v>
      </c>
      <c r="G552" s="104" t="s">
        <v>40</v>
      </c>
      <c r="H552" s="104" t="s">
        <v>1062</v>
      </c>
      <c r="I552" s="104" t="s">
        <v>597</v>
      </c>
      <c r="J552" s="104">
        <v>14</v>
      </c>
      <c r="K552" s="169" t="s">
        <v>28</v>
      </c>
      <c r="L552" s="75">
        <v>1620000</v>
      </c>
      <c r="M552" s="170">
        <v>63000</v>
      </c>
      <c r="N552" s="171">
        <v>0.85</v>
      </c>
      <c r="O552" s="172">
        <v>0.35</v>
      </c>
      <c r="P552" s="104">
        <v>14</v>
      </c>
      <c r="Q552" s="173">
        <f t="shared" si="152"/>
        <v>262300</v>
      </c>
      <c r="R552" s="115">
        <v>1</v>
      </c>
      <c r="S552" s="174">
        <v>1</v>
      </c>
      <c r="T552" s="173">
        <f t="shared" si="153"/>
        <v>262000</v>
      </c>
      <c r="U552" s="239"/>
    </row>
    <row r="553" spans="1:21" ht="61.5" customHeight="1" x14ac:dyDescent="0.3">
      <c r="A553" s="34" t="s">
        <v>1055</v>
      </c>
      <c r="B553" s="33" t="s">
        <v>1065</v>
      </c>
      <c r="C553" s="33" t="s">
        <v>1536</v>
      </c>
      <c r="D553" s="33" t="s">
        <v>1066</v>
      </c>
      <c r="E553" s="34">
        <v>2007</v>
      </c>
      <c r="F553" s="33" t="s">
        <v>24</v>
      </c>
      <c r="G553" s="34" t="s">
        <v>57</v>
      </c>
      <c r="H553" s="34" t="s">
        <v>424</v>
      </c>
      <c r="I553" s="34" t="s">
        <v>56</v>
      </c>
      <c r="J553" s="34">
        <v>20</v>
      </c>
      <c r="K553" s="168" t="s">
        <v>878</v>
      </c>
      <c r="L553" s="75">
        <v>1590000</v>
      </c>
      <c r="M553" s="87">
        <v>507000</v>
      </c>
      <c r="N553" s="145">
        <v>0.85</v>
      </c>
      <c r="O553" s="36">
        <v>0.35</v>
      </c>
      <c r="P553" s="34">
        <v>20</v>
      </c>
      <c r="Q553" s="54">
        <f t="shared" si="152"/>
        <v>3016600</v>
      </c>
      <c r="R553" s="88">
        <v>1</v>
      </c>
      <c r="S553" s="88">
        <v>1</v>
      </c>
      <c r="T553" s="54">
        <f t="shared" si="153"/>
        <v>3016000</v>
      </c>
      <c r="U553" s="19">
        <f>T553</f>
        <v>3016000</v>
      </c>
    </row>
    <row r="554" spans="1:21" ht="61.5" customHeight="1" x14ac:dyDescent="0.3">
      <c r="A554" s="34" t="s">
        <v>1055</v>
      </c>
      <c r="B554" s="33" t="s">
        <v>1068</v>
      </c>
      <c r="C554" s="33" t="s">
        <v>1537</v>
      </c>
      <c r="D554" s="33" t="s">
        <v>1069</v>
      </c>
      <c r="E554" s="34">
        <v>1998</v>
      </c>
      <c r="F554" s="33" t="s">
        <v>545</v>
      </c>
      <c r="G554" s="34" t="s">
        <v>1063</v>
      </c>
      <c r="H554" s="34" t="s">
        <v>1064</v>
      </c>
      <c r="I554" s="34" t="s">
        <v>238</v>
      </c>
      <c r="J554" s="34">
        <v>18</v>
      </c>
      <c r="K554" s="168" t="s">
        <v>878</v>
      </c>
      <c r="L554" s="75">
        <v>1584000</v>
      </c>
      <c r="M554" s="87">
        <v>26000</v>
      </c>
      <c r="N554" s="145">
        <v>1</v>
      </c>
      <c r="O554" s="36">
        <v>0.35</v>
      </c>
      <c r="P554" s="34">
        <v>18</v>
      </c>
      <c r="Q554" s="54">
        <f t="shared" si="152"/>
        <v>163800</v>
      </c>
      <c r="R554" s="88">
        <v>1</v>
      </c>
      <c r="S554" s="88">
        <v>1</v>
      </c>
      <c r="T554" s="54">
        <f t="shared" si="153"/>
        <v>163000</v>
      </c>
      <c r="U554" s="19">
        <f t="shared" ref="U554:U555" si="156">T554</f>
        <v>163000</v>
      </c>
    </row>
    <row r="555" spans="1:21" ht="61.5" customHeight="1" x14ac:dyDescent="0.3">
      <c r="A555" s="34" t="s">
        <v>1055</v>
      </c>
      <c r="B555" s="33" t="s">
        <v>1982</v>
      </c>
      <c r="C555" s="33" t="s">
        <v>1538</v>
      </c>
      <c r="D555" s="33" t="s">
        <v>1983</v>
      </c>
      <c r="E555" s="34">
        <v>2013</v>
      </c>
      <c r="F555" s="33" t="s">
        <v>24</v>
      </c>
      <c r="G555" s="33" t="s">
        <v>1070</v>
      </c>
      <c r="H555" s="34" t="s">
        <v>37</v>
      </c>
      <c r="I555" s="34" t="s">
        <v>296</v>
      </c>
      <c r="J555" s="34">
        <v>20</v>
      </c>
      <c r="K555" s="168" t="s">
        <v>878</v>
      </c>
      <c r="L555" s="75">
        <v>1234000</v>
      </c>
      <c r="M555" s="87">
        <v>274000</v>
      </c>
      <c r="N555" s="145">
        <v>0.85</v>
      </c>
      <c r="O555" s="36">
        <v>0.35</v>
      </c>
      <c r="P555" s="34">
        <v>20</v>
      </c>
      <c r="Q555" s="54">
        <f t="shared" si="152"/>
        <v>1630300</v>
      </c>
      <c r="R555" s="88">
        <v>1</v>
      </c>
      <c r="S555" s="88">
        <v>1</v>
      </c>
      <c r="T555" s="54">
        <f t="shared" si="153"/>
        <v>1630000</v>
      </c>
      <c r="U555" s="19">
        <f t="shared" si="156"/>
        <v>1630000</v>
      </c>
    </row>
    <row r="556" spans="1:21" ht="61.5" customHeight="1" x14ac:dyDescent="0.3">
      <c r="A556" s="222" t="s">
        <v>1055</v>
      </c>
      <c r="B556" s="240" t="s">
        <v>1071</v>
      </c>
      <c r="C556" s="240" t="s">
        <v>1539</v>
      </c>
      <c r="D556" s="240" t="s">
        <v>1984</v>
      </c>
      <c r="E556" s="34">
        <v>2009</v>
      </c>
      <c r="F556" s="33" t="s">
        <v>24</v>
      </c>
      <c r="G556" s="34" t="s">
        <v>25</v>
      </c>
      <c r="H556" s="34" t="s">
        <v>424</v>
      </c>
      <c r="I556" s="34" t="s">
        <v>296</v>
      </c>
      <c r="J556" s="34">
        <v>4</v>
      </c>
      <c r="K556" s="168" t="s">
        <v>878</v>
      </c>
      <c r="L556" s="75">
        <v>1360000</v>
      </c>
      <c r="M556" s="87">
        <v>242000</v>
      </c>
      <c r="N556" s="145">
        <v>0.85</v>
      </c>
      <c r="O556" s="36">
        <v>0.35</v>
      </c>
      <c r="P556" s="34">
        <v>4</v>
      </c>
      <c r="Q556" s="54">
        <f t="shared" si="152"/>
        <v>287900</v>
      </c>
      <c r="R556" s="88">
        <v>0.5</v>
      </c>
      <c r="S556" s="88">
        <v>0.7</v>
      </c>
      <c r="T556" s="54">
        <f t="shared" si="153"/>
        <v>100000</v>
      </c>
      <c r="U556" s="238">
        <f>T556+T557+T558</f>
        <v>187000</v>
      </c>
    </row>
    <row r="557" spans="1:21" ht="61.5" customHeight="1" x14ac:dyDescent="0.3">
      <c r="A557" s="209"/>
      <c r="B557" s="240"/>
      <c r="C557" s="240"/>
      <c r="D557" s="240"/>
      <c r="E557" s="34">
        <v>2009</v>
      </c>
      <c r="F557" s="33" t="s">
        <v>24</v>
      </c>
      <c r="G557" s="34" t="s">
        <v>25</v>
      </c>
      <c r="H557" s="34" t="s">
        <v>424</v>
      </c>
      <c r="I557" s="34" t="s">
        <v>240</v>
      </c>
      <c r="J557" s="34">
        <v>16.5</v>
      </c>
      <c r="K557" s="168" t="s">
        <v>878</v>
      </c>
      <c r="L557" s="75">
        <v>1360000</v>
      </c>
      <c r="M557" s="87">
        <v>22000</v>
      </c>
      <c r="N557" s="145">
        <v>0.85</v>
      </c>
      <c r="O557" s="36">
        <v>0.35</v>
      </c>
      <c r="P557" s="34">
        <v>16.5</v>
      </c>
      <c r="Q557" s="54">
        <f t="shared" si="152"/>
        <v>107900</v>
      </c>
      <c r="R557" s="88">
        <v>0.5</v>
      </c>
      <c r="S557" s="88">
        <v>0.7</v>
      </c>
      <c r="T557" s="54">
        <f t="shared" si="153"/>
        <v>37000</v>
      </c>
      <c r="U557" s="242"/>
    </row>
    <row r="558" spans="1:21" ht="61.5" customHeight="1" x14ac:dyDescent="0.3">
      <c r="A558" s="210"/>
      <c r="B558" s="240"/>
      <c r="C558" s="240"/>
      <c r="D558" s="240"/>
      <c r="E558" s="34">
        <v>2009</v>
      </c>
      <c r="F558" s="33" t="s">
        <v>24</v>
      </c>
      <c r="G558" s="34" t="s">
        <v>25</v>
      </c>
      <c r="H558" s="34" t="s">
        <v>424</v>
      </c>
      <c r="I558" s="34" t="s">
        <v>240</v>
      </c>
      <c r="J558" s="34">
        <v>22</v>
      </c>
      <c r="K558" s="168" t="s">
        <v>878</v>
      </c>
      <c r="L558" s="75">
        <v>1360000</v>
      </c>
      <c r="M558" s="87">
        <v>22000</v>
      </c>
      <c r="N558" s="145">
        <v>0.85</v>
      </c>
      <c r="O558" s="36">
        <v>0.35</v>
      </c>
      <c r="P558" s="34">
        <v>22</v>
      </c>
      <c r="Q558" s="54">
        <f t="shared" si="152"/>
        <v>143900</v>
      </c>
      <c r="R558" s="88">
        <v>0.5</v>
      </c>
      <c r="S558" s="88">
        <v>0.7</v>
      </c>
      <c r="T558" s="54">
        <f t="shared" si="153"/>
        <v>50000</v>
      </c>
      <c r="U558" s="239"/>
    </row>
    <row r="559" spans="1:21" ht="61.5" customHeight="1" x14ac:dyDescent="0.3">
      <c r="A559" s="34" t="s">
        <v>1055</v>
      </c>
      <c r="B559" s="33" t="s">
        <v>1986</v>
      </c>
      <c r="C559" s="89" t="s">
        <v>1540</v>
      </c>
      <c r="D559" s="89" t="s">
        <v>1985</v>
      </c>
      <c r="E559" s="175">
        <v>2013</v>
      </c>
      <c r="F559" s="176" t="s">
        <v>24</v>
      </c>
      <c r="G559" s="175" t="s">
        <v>560</v>
      </c>
      <c r="H559" s="175" t="s">
        <v>37</v>
      </c>
      <c r="I559" s="175" t="s">
        <v>242</v>
      </c>
      <c r="J559" s="175">
        <v>16</v>
      </c>
      <c r="K559" s="177" t="s">
        <v>241</v>
      </c>
      <c r="L559" s="75">
        <v>1494000</v>
      </c>
      <c r="M559" s="87">
        <v>274000</v>
      </c>
      <c r="N559" s="145">
        <v>0.85</v>
      </c>
      <c r="O559" s="36">
        <v>0.35</v>
      </c>
      <c r="P559" s="175">
        <v>16</v>
      </c>
      <c r="Q559" s="54">
        <f t="shared" ref="Q559:Q574" si="157">FLOOR(M559*N559*O559*P559,100)</f>
        <v>1304200</v>
      </c>
      <c r="R559" s="88">
        <v>0.5</v>
      </c>
      <c r="S559" s="88">
        <v>1</v>
      </c>
      <c r="T559" s="54">
        <f t="shared" ref="T559:T574" si="158">ROUNDDOWN(Q559*R559*S559,-3)</f>
        <v>652000</v>
      </c>
      <c r="U559" s="19">
        <f>T559</f>
        <v>652000</v>
      </c>
    </row>
    <row r="560" spans="1:21" ht="61.5" customHeight="1" x14ac:dyDescent="0.3">
      <c r="A560" s="34" t="s">
        <v>1055</v>
      </c>
      <c r="B560" s="33" t="s">
        <v>1987</v>
      </c>
      <c r="C560" s="89" t="s">
        <v>1541</v>
      </c>
      <c r="D560" s="89" t="s">
        <v>1988</v>
      </c>
      <c r="E560" s="34">
        <v>2014</v>
      </c>
      <c r="F560" s="33" t="s">
        <v>24</v>
      </c>
      <c r="G560" s="34" t="s">
        <v>562</v>
      </c>
      <c r="H560" s="34" t="s">
        <v>37</v>
      </c>
      <c r="I560" s="34" t="s">
        <v>242</v>
      </c>
      <c r="J560" s="34">
        <v>17.600000000000001</v>
      </c>
      <c r="K560" s="178" t="s">
        <v>241</v>
      </c>
      <c r="L560" s="75">
        <v>1105000</v>
      </c>
      <c r="M560" s="87">
        <v>291000</v>
      </c>
      <c r="N560" s="145">
        <v>0.85</v>
      </c>
      <c r="O560" s="36">
        <v>0.35</v>
      </c>
      <c r="P560" s="34">
        <v>17.600000000000001</v>
      </c>
      <c r="Q560" s="54">
        <f t="shared" si="157"/>
        <v>1523600</v>
      </c>
      <c r="R560" s="88">
        <v>0.5</v>
      </c>
      <c r="S560" s="88">
        <v>1</v>
      </c>
      <c r="T560" s="54">
        <f t="shared" si="158"/>
        <v>761000</v>
      </c>
      <c r="U560" s="19">
        <f t="shared" ref="U560:U566" si="159">T560</f>
        <v>761000</v>
      </c>
    </row>
    <row r="561" spans="1:21" ht="61.5" customHeight="1" x14ac:dyDescent="0.3">
      <c r="A561" s="34" t="s">
        <v>1055</v>
      </c>
      <c r="B561" s="33" t="s">
        <v>1989</v>
      </c>
      <c r="C561" s="89" t="s">
        <v>1409</v>
      </c>
      <c r="D561" s="89" t="s">
        <v>1990</v>
      </c>
      <c r="E561" s="34">
        <v>2014</v>
      </c>
      <c r="F561" s="33" t="s">
        <v>24</v>
      </c>
      <c r="G561" s="34" t="s">
        <v>560</v>
      </c>
      <c r="H561" s="34" t="s">
        <v>37</v>
      </c>
      <c r="I561" s="34" t="s">
        <v>242</v>
      </c>
      <c r="J561" s="34">
        <v>19.78</v>
      </c>
      <c r="K561" s="178" t="s">
        <v>241</v>
      </c>
      <c r="L561" s="75">
        <v>1049000</v>
      </c>
      <c r="M561" s="87">
        <v>283000</v>
      </c>
      <c r="N561" s="145">
        <v>0.85</v>
      </c>
      <c r="O561" s="37">
        <v>0.35</v>
      </c>
      <c r="P561" s="34">
        <v>19.78</v>
      </c>
      <c r="Q561" s="54">
        <f t="shared" si="157"/>
        <v>1665300</v>
      </c>
      <c r="R561" s="88">
        <v>0.5</v>
      </c>
      <c r="S561" s="88">
        <v>1</v>
      </c>
      <c r="T561" s="54">
        <f t="shared" si="158"/>
        <v>832000</v>
      </c>
      <c r="U561" s="19">
        <f t="shared" si="159"/>
        <v>832000</v>
      </c>
    </row>
    <row r="562" spans="1:21" ht="61.5" customHeight="1" x14ac:dyDescent="0.3">
      <c r="A562" s="34" t="s">
        <v>1055</v>
      </c>
      <c r="B562" s="33" t="s">
        <v>1991</v>
      </c>
      <c r="C562" s="89" t="s">
        <v>1542</v>
      </c>
      <c r="D562" s="89" t="s">
        <v>1992</v>
      </c>
      <c r="E562" s="34">
        <v>2015</v>
      </c>
      <c r="F562" s="33" t="s">
        <v>24</v>
      </c>
      <c r="G562" s="34" t="s">
        <v>562</v>
      </c>
      <c r="H562" s="34" t="s">
        <v>37</v>
      </c>
      <c r="I562" s="34" t="s">
        <v>44</v>
      </c>
      <c r="J562" s="34">
        <v>9.02</v>
      </c>
      <c r="K562" s="178" t="s">
        <v>241</v>
      </c>
      <c r="L562" s="75">
        <v>1323000</v>
      </c>
      <c r="M562" s="87">
        <v>370000</v>
      </c>
      <c r="N562" s="145">
        <v>0.85</v>
      </c>
      <c r="O562" s="37">
        <v>0.35</v>
      </c>
      <c r="P562" s="34">
        <v>9.02</v>
      </c>
      <c r="Q562" s="54">
        <f t="shared" si="157"/>
        <v>992800</v>
      </c>
      <c r="R562" s="88">
        <v>0.5</v>
      </c>
      <c r="S562" s="88">
        <v>1</v>
      </c>
      <c r="T562" s="54">
        <f t="shared" si="158"/>
        <v>496000</v>
      </c>
      <c r="U562" s="19">
        <f t="shared" si="159"/>
        <v>496000</v>
      </c>
    </row>
    <row r="563" spans="1:21" ht="61.5" customHeight="1" x14ac:dyDescent="0.3">
      <c r="A563" s="34" t="s">
        <v>1055</v>
      </c>
      <c r="B563" s="33" t="s">
        <v>1993</v>
      </c>
      <c r="C563" s="89" t="s">
        <v>1543</v>
      </c>
      <c r="D563" s="89" t="s">
        <v>1994</v>
      </c>
      <c r="E563" s="34">
        <v>2014</v>
      </c>
      <c r="F563" s="53" t="s">
        <v>24</v>
      </c>
      <c r="G563" s="130" t="s">
        <v>896</v>
      </c>
      <c r="H563" s="130" t="s">
        <v>37</v>
      </c>
      <c r="I563" s="130" t="s">
        <v>558</v>
      </c>
      <c r="J563" s="130">
        <v>10</v>
      </c>
      <c r="K563" s="179" t="s">
        <v>241</v>
      </c>
      <c r="L563" s="75">
        <v>1401000</v>
      </c>
      <c r="M563" s="87">
        <v>291000</v>
      </c>
      <c r="N563" s="145">
        <v>0.85</v>
      </c>
      <c r="O563" s="37">
        <v>0.35</v>
      </c>
      <c r="P563" s="130">
        <v>10</v>
      </c>
      <c r="Q563" s="54">
        <f t="shared" si="157"/>
        <v>865700</v>
      </c>
      <c r="R563" s="88">
        <v>0.5</v>
      </c>
      <c r="S563" s="88">
        <v>1</v>
      </c>
      <c r="T563" s="54">
        <f t="shared" si="158"/>
        <v>432000</v>
      </c>
      <c r="U563" s="19">
        <f t="shared" si="159"/>
        <v>432000</v>
      </c>
    </row>
    <row r="564" spans="1:21" ht="61.5" customHeight="1" x14ac:dyDescent="0.3">
      <c r="A564" s="34" t="s">
        <v>1055</v>
      </c>
      <c r="B564" s="33" t="s">
        <v>1995</v>
      </c>
      <c r="C564" s="33" t="s">
        <v>1544</v>
      </c>
      <c r="D564" s="33" t="s">
        <v>1996</v>
      </c>
      <c r="E564" s="130">
        <v>2015</v>
      </c>
      <c r="F564" s="53" t="s">
        <v>24</v>
      </c>
      <c r="G564" s="53" t="s">
        <v>293</v>
      </c>
      <c r="H564" s="130" t="s">
        <v>37</v>
      </c>
      <c r="I564" s="130" t="s">
        <v>296</v>
      </c>
      <c r="J564" s="130">
        <v>13.44</v>
      </c>
      <c r="K564" s="179" t="s">
        <v>241</v>
      </c>
      <c r="L564" s="75">
        <v>1263000</v>
      </c>
      <c r="M564" s="35">
        <v>307000</v>
      </c>
      <c r="N564" s="126">
        <v>0.85</v>
      </c>
      <c r="O564" s="37">
        <v>0.35</v>
      </c>
      <c r="P564" s="130">
        <v>13.44</v>
      </c>
      <c r="Q564" s="54">
        <f t="shared" si="157"/>
        <v>1227500</v>
      </c>
      <c r="R564" s="149">
        <v>0.5</v>
      </c>
      <c r="S564" s="36">
        <v>1</v>
      </c>
      <c r="T564" s="54">
        <f t="shared" si="158"/>
        <v>613000</v>
      </c>
      <c r="U564" s="19">
        <f t="shared" si="159"/>
        <v>613000</v>
      </c>
    </row>
    <row r="565" spans="1:21" ht="61.5" customHeight="1" x14ac:dyDescent="0.3">
      <c r="A565" s="34" t="s">
        <v>1055</v>
      </c>
      <c r="B565" s="33" t="s">
        <v>1998</v>
      </c>
      <c r="C565" s="33" t="s">
        <v>1545</v>
      </c>
      <c r="D565" s="33" t="s">
        <v>1997</v>
      </c>
      <c r="E565" s="130">
        <v>2015</v>
      </c>
      <c r="F565" s="53" t="s">
        <v>24</v>
      </c>
      <c r="G565" s="53" t="s">
        <v>293</v>
      </c>
      <c r="H565" s="130" t="s">
        <v>37</v>
      </c>
      <c r="I565" s="130" t="s">
        <v>296</v>
      </c>
      <c r="J565" s="130">
        <v>9.52</v>
      </c>
      <c r="K565" s="179" t="s">
        <v>241</v>
      </c>
      <c r="L565" s="75">
        <v>1263000</v>
      </c>
      <c r="M565" s="35">
        <v>308000</v>
      </c>
      <c r="N565" s="126">
        <v>0.85</v>
      </c>
      <c r="O565" s="37">
        <v>0.35</v>
      </c>
      <c r="P565" s="130">
        <v>9.52</v>
      </c>
      <c r="Q565" s="54">
        <f t="shared" si="157"/>
        <v>872300</v>
      </c>
      <c r="R565" s="149">
        <v>0.5</v>
      </c>
      <c r="S565" s="36">
        <v>1</v>
      </c>
      <c r="T565" s="54">
        <f t="shared" si="158"/>
        <v>436000</v>
      </c>
      <c r="U565" s="19">
        <f t="shared" si="159"/>
        <v>436000</v>
      </c>
    </row>
    <row r="566" spans="1:21" ht="61.5" customHeight="1" x14ac:dyDescent="0.3">
      <c r="A566" s="34" t="s">
        <v>1055</v>
      </c>
      <c r="B566" s="33" t="s">
        <v>1999</v>
      </c>
      <c r="C566" s="33" t="s">
        <v>1546</v>
      </c>
      <c r="D566" s="33" t="s">
        <v>2000</v>
      </c>
      <c r="E566" s="34">
        <v>2015</v>
      </c>
      <c r="F566" s="33" t="s">
        <v>24</v>
      </c>
      <c r="G566" s="33" t="s">
        <v>962</v>
      </c>
      <c r="H566" s="34" t="s">
        <v>37</v>
      </c>
      <c r="I566" s="34" t="s">
        <v>44</v>
      </c>
      <c r="J566" s="34">
        <v>9.25</v>
      </c>
      <c r="K566" s="178" t="s">
        <v>241</v>
      </c>
      <c r="L566" s="75">
        <v>1260000</v>
      </c>
      <c r="M566" s="87">
        <v>370000</v>
      </c>
      <c r="N566" s="126">
        <v>0.85</v>
      </c>
      <c r="O566" s="37">
        <v>0.35</v>
      </c>
      <c r="P566" s="34">
        <v>9.25</v>
      </c>
      <c r="Q566" s="54">
        <f t="shared" si="157"/>
        <v>1018100</v>
      </c>
      <c r="R566" s="149">
        <v>0.5</v>
      </c>
      <c r="S566" s="36">
        <v>1</v>
      </c>
      <c r="T566" s="54">
        <f t="shared" si="158"/>
        <v>509000</v>
      </c>
      <c r="U566" s="19">
        <f t="shared" si="159"/>
        <v>509000</v>
      </c>
    </row>
    <row r="567" spans="1:21" ht="61.5" customHeight="1" x14ac:dyDescent="0.3">
      <c r="A567" s="34" t="s">
        <v>1055</v>
      </c>
      <c r="B567" s="33" t="s">
        <v>2001</v>
      </c>
      <c r="C567" s="33" t="s">
        <v>1291</v>
      </c>
      <c r="D567" s="33" t="s">
        <v>2002</v>
      </c>
      <c r="E567" s="130">
        <v>2015</v>
      </c>
      <c r="F567" s="53" t="s">
        <v>24</v>
      </c>
      <c r="G567" s="53" t="s">
        <v>1072</v>
      </c>
      <c r="H567" s="130" t="s">
        <v>37</v>
      </c>
      <c r="I567" s="130" t="s">
        <v>44</v>
      </c>
      <c r="J567" s="130">
        <v>61.9</v>
      </c>
      <c r="K567" s="179" t="s">
        <v>241</v>
      </c>
      <c r="L567" s="75">
        <v>1187000</v>
      </c>
      <c r="M567" s="87">
        <v>359000</v>
      </c>
      <c r="N567" s="126">
        <v>0.85</v>
      </c>
      <c r="O567" s="37">
        <v>0.35</v>
      </c>
      <c r="P567" s="130">
        <v>61.9</v>
      </c>
      <c r="Q567" s="54">
        <f t="shared" si="157"/>
        <v>6611000</v>
      </c>
      <c r="R567" s="149">
        <v>0.5</v>
      </c>
      <c r="S567" s="36">
        <v>1</v>
      </c>
      <c r="T567" s="54">
        <f t="shared" si="158"/>
        <v>3305000</v>
      </c>
      <c r="U567" s="19">
        <f t="shared" ref="U567:U574" si="160">T567</f>
        <v>3305000</v>
      </c>
    </row>
    <row r="568" spans="1:21" ht="61.5" customHeight="1" x14ac:dyDescent="0.3">
      <c r="A568" s="34" t="s">
        <v>1055</v>
      </c>
      <c r="B568" s="33" t="s">
        <v>2004</v>
      </c>
      <c r="C568" s="33" t="s">
        <v>1547</v>
      </c>
      <c r="D568" s="33" t="s">
        <v>2003</v>
      </c>
      <c r="E568" s="130">
        <v>2015</v>
      </c>
      <c r="F568" s="53" t="s">
        <v>24</v>
      </c>
      <c r="G568" s="53" t="s">
        <v>551</v>
      </c>
      <c r="H568" s="130" t="s">
        <v>37</v>
      </c>
      <c r="I568" s="130" t="s">
        <v>296</v>
      </c>
      <c r="J568" s="130">
        <v>6.48</v>
      </c>
      <c r="K568" s="179" t="s">
        <v>241</v>
      </c>
      <c r="L568" s="75">
        <v>1362000</v>
      </c>
      <c r="M568" s="35">
        <v>308000</v>
      </c>
      <c r="N568" s="126">
        <v>0.85</v>
      </c>
      <c r="O568" s="37">
        <v>0.35</v>
      </c>
      <c r="P568" s="130">
        <v>6.48</v>
      </c>
      <c r="Q568" s="54">
        <f t="shared" si="157"/>
        <v>593700</v>
      </c>
      <c r="R568" s="149">
        <v>0.5</v>
      </c>
      <c r="S568" s="36">
        <v>1</v>
      </c>
      <c r="T568" s="54">
        <f t="shared" si="158"/>
        <v>296000</v>
      </c>
      <c r="U568" s="19">
        <f t="shared" si="160"/>
        <v>296000</v>
      </c>
    </row>
    <row r="569" spans="1:21" ht="61.5" customHeight="1" x14ac:dyDescent="0.3">
      <c r="A569" s="34" t="s">
        <v>1055</v>
      </c>
      <c r="B569" s="33" t="s">
        <v>2004</v>
      </c>
      <c r="C569" s="33" t="s">
        <v>1548</v>
      </c>
      <c r="D569" s="33" t="s">
        <v>2005</v>
      </c>
      <c r="E569" s="130">
        <v>2015</v>
      </c>
      <c r="F569" s="53" t="s">
        <v>24</v>
      </c>
      <c r="G569" s="53" t="s">
        <v>293</v>
      </c>
      <c r="H569" s="130" t="s">
        <v>37</v>
      </c>
      <c r="I569" s="130" t="s">
        <v>296</v>
      </c>
      <c r="J569" s="130">
        <v>17.88</v>
      </c>
      <c r="K569" s="179" t="s">
        <v>241</v>
      </c>
      <c r="L569" s="75">
        <v>1362000</v>
      </c>
      <c r="M569" s="35">
        <v>308000</v>
      </c>
      <c r="N569" s="126">
        <v>0.85</v>
      </c>
      <c r="O569" s="37">
        <v>0.35</v>
      </c>
      <c r="P569" s="130">
        <v>17.88</v>
      </c>
      <c r="Q569" s="54">
        <f t="shared" si="157"/>
        <v>1638300</v>
      </c>
      <c r="R569" s="149">
        <v>0.5</v>
      </c>
      <c r="S569" s="36">
        <v>1</v>
      </c>
      <c r="T569" s="54">
        <f t="shared" si="158"/>
        <v>819000</v>
      </c>
      <c r="U569" s="19">
        <f t="shared" si="160"/>
        <v>819000</v>
      </c>
    </row>
    <row r="570" spans="1:21" ht="61.5" customHeight="1" x14ac:dyDescent="0.3">
      <c r="A570" s="34" t="s">
        <v>1055</v>
      </c>
      <c r="B570" s="33" t="s">
        <v>2006</v>
      </c>
      <c r="C570" s="33" t="s">
        <v>1549</v>
      </c>
      <c r="D570" s="33" t="s">
        <v>2007</v>
      </c>
      <c r="E570" s="130">
        <v>2015</v>
      </c>
      <c r="F570" s="53" t="s">
        <v>24</v>
      </c>
      <c r="G570" s="53" t="s">
        <v>291</v>
      </c>
      <c r="H570" s="130" t="s">
        <v>37</v>
      </c>
      <c r="I570" s="130" t="s">
        <v>296</v>
      </c>
      <c r="J570" s="130">
        <v>4.8600000000000003</v>
      </c>
      <c r="K570" s="179" t="s">
        <v>241</v>
      </c>
      <c r="L570" s="75">
        <v>1362000</v>
      </c>
      <c r="M570" s="35">
        <v>308000</v>
      </c>
      <c r="N570" s="126">
        <v>0.85</v>
      </c>
      <c r="O570" s="37">
        <v>0.35</v>
      </c>
      <c r="P570" s="130">
        <v>4.8600000000000003</v>
      </c>
      <c r="Q570" s="54">
        <f t="shared" si="157"/>
        <v>445300</v>
      </c>
      <c r="R570" s="149">
        <v>0.5</v>
      </c>
      <c r="S570" s="36">
        <v>1</v>
      </c>
      <c r="T570" s="54">
        <f t="shared" si="158"/>
        <v>222000</v>
      </c>
      <c r="U570" s="19">
        <f t="shared" si="160"/>
        <v>222000</v>
      </c>
    </row>
    <row r="571" spans="1:21" ht="61.5" customHeight="1" x14ac:dyDescent="0.3">
      <c r="A571" s="34" t="s">
        <v>1055</v>
      </c>
      <c r="B571" s="33" t="s">
        <v>2096</v>
      </c>
      <c r="C571" s="33" t="s">
        <v>1550</v>
      </c>
      <c r="D571" s="33" t="s">
        <v>2008</v>
      </c>
      <c r="E571" s="34">
        <v>2015</v>
      </c>
      <c r="F571" s="33" t="s">
        <v>24</v>
      </c>
      <c r="G571" s="33" t="s">
        <v>1073</v>
      </c>
      <c r="H571" s="34" t="s">
        <v>37</v>
      </c>
      <c r="I571" s="34" t="s">
        <v>296</v>
      </c>
      <c r="J571" s="34">
        <v>36.659999999999997</v>
      </c>
      <c r="K571" s="178" t="s">
        <v>241</v>
      </c>
      <c r="L571" s="75">
        <v>1401000</v>
      </c>
      <c r="M571" s="35">
        <v>308000</v>
      </c>
      <c r="N571" s="126">
        <v>0.85</v>
      </c>
      <c r="O571" s="37">
        <v>0.35</v>
      </c>
      <c r="P571" s="34">
        <v>36.659999999999997</v>
      </c>
      <c r="Q571" s="54">
        <f t="shared" si="157"/>
        <v>3359100</v>
      </c>
      <c r="R571" s="149">
        <v>0.5</v>
      </c>
      <c r="S571" s="36">
        <v>1</v>
      </c>
      <c r="T571" s="54">
        <f t="shared" si="158"/>
        <v>1679000</v>
      </c>
      <c r="U571" s="19">
        <f t="shared" si="160"/>
        <v>1679000</v>
      </c>
    </row>
    <row r="572" spans="1:21" ht="61.5" customHeight="1" x14ac:dyDescent="0.3">
      <c r="A572" s="34" t="s">
        <v>1055</v>
      </c>
      <c r="B572" s="33" t="s">
        <v>2095</v>
      </c>
      <c r="C572" s="33" t="s">
        <v>1551</v>
      </c>
      <c r="D572" s="33" t="s">
        <v>2009</v>
      </c>
      <c r="E572" s="34">
        <v>2015</v>
      </c>
      <c r="F572" s="33" t="s">
        <v>24</v>
      </c>
      <c r="G572" s="34" t="s">
        <v>25</v>
      </c>
      <c r="H572" s="34" t="s">
        <v>424</v>
      </c>
      <c r="I572" s="34" t="s">
        <v>296</v>
      </c>
      <c r="J572" s="34">
        <v>11</v>
      </c>
      <c r="K572" s="178" t="s">
        <v>241</v>
      </c>
      <c r="L572" s="75">
        <v>1234000</v>
      </c>
      <c r="M572" s="35">
        <v>308000</v>
      </c>
      <c r="N572" s="126">
        <v>0.85</v>
      </c>
      <c r="O572" s="37">
        <v>0.35</v>
      </c>
      <c r="P572" s="34">
        <v>11</v>
      </c>
      <c r="Q572" s="54">
        <f t="shared" si="157"/>
        <v>1007900</v>
      </c>
      <c r="R572" s="149">
        <v>0.5</v>
      </c>
      <c r="S572" s="37">
        <v>0.5</v>
      </c>
      <c r="T572" s="54">
        <f t="shared" si="158"/>
        <v>251000</v>
      </c>
      <c r="U572" s="19">
        <f t="shared" si="160"/>
        <v>251000</v>
      </c>
    </row>
    <row r="573" spans="1:21" ht="61.5" customHeight="1" x14ac:dyDescent="0.3">
      <c r="A573" s="34" t="s">
        <v>1055</v>
      </c>
      <c r="B573" s="33" t="s">
        <v>2095</v>
      </c>
      <c r="C573" s="33" t="s">
        <v>1552</v>
      </c>
      <c r="D573" s="33" t="s">
        <v>2009</v>
      </c>
      <c r="E573" s="34">
        <v>2015</v>
      </c>
      <c r="F573" s="33" t="s">
        <v>24</v>
      </c>
      <c r="G573" s="34" t="s">
        <v>25</v>
      </c>
      <c r="H573" s="34" t="s">
        <v>424</v>
      </c>
      <c r="I573" s="34" t="s">
        <v>296</v>
      </c>
      <c r="J573" s="34">
        <v>11</v>
      </c>
      <c r="K573" s="178" t="s">
        <v>241</v>
      </c>
      <c r="L573" s="75">
        <v>1234000</v>
      </c>
      <c r="M573" s="35">
        <v>308000</v>
      </c>
      <c r="N573" s="126">
        <v>0.85</v>
      </c>
      <c r="O573" s="37">
        <v>0.35</v>
      </c>
      <c r="P573" s="34">
        <v>11</v>
      </c>
      <c r="Q573" s="54">
        <f t="shared" si="157"/>
        <v>1007900</v>
      </c>
      <c r="R573" s="149">
        <v>0.5</v>
      </c>
      <c r="S573" s="37">
        <v>0.5</v>
      </c>
      <c r="T573" s="54">
        <f t="shared" si="158"/>
        <v>251000</v>
      </c>
      <c r="U573" s="19">
        <f t="shared" si="160"/>
        <v>251000</v>
      </c>
    </row>
    <row r="574" spans="1:21" ht="61.5" customHeight="1" x14ac:dyDescent="0.3">
      <c r="A574" s="34" t="s">
        <v>1055</v>
      </c>
      <c r="B574" s="33" t="s">
        <v>2094</v>
      </c>
      <c r="C574" s="33" t="s">
        <v>1553</v>
      </c>
      <c r="D574" s="33" t="s">
        <v>2010</v>
      </c>
      <c r="E574" s="34">
        <v>2012</v>
      </c>
      <c r="F574" s="33" t="s">
        <v>24</v>
      </c>
      <c r="G574" s="34" t="s">
        <v>560</v>
      </c>
      <c r="H574" s="34" t="s">
        <v>37</v>
      </c>
      <c r="I574" s="34" t="s">
        <v>44</v>
      </c>
      <c r="J574" s="34">
        <v>24.3</v>
      </c>
      <c r="K574" s="178" t="s">
        <v>241</v>
      </c>
      <c r="L574" s="75">
        <v>1295000</v>
      </c>
      <c r="M574" s="35">
        <v>309000</v>
      </c>
      <c r="N574" s="126">
        <v>0.85</v>
      </c>
      <c r="O574" s="37">
        <v>0.35</v>
      </c>
      <c r="P574" s="53">
        <v>24.3</v>
      </c>
      <c r="Q574" s="54">
        <f t="shared" si="157"/>
        <v>2233800</v>
      </c>
      <c r="R574" s="55">
        <v>0.5</v>
      </c>
      <c r="S574" s="55">
        <v>1</v>
      </c>
      <c r="T574" s="54">
        <f t="shared" si="158"/>
        <v>1116000</v>
      </c>
      <c r="U574" s="19">
        <f t="shared" si="160"/>
        <v>1116000</v>
      </c>
    </row>
    <row r="575" spans="1:21" ht="61.5" customHeight="1" x14ac:dyDescent="0.3">
      <c r="A575" s="34" t="s">
        <v>1055</v>
      </c>
      <c r="B575" s="33" t="s">
        <v>2093</v>
      </c>
      <c r="C575" s="33" t="s">
        <v>1216</v>
      </c>
      <c r="D575" s="33" t="s">
        <v>2011</v>
      </c>
      <c r="E575" s="34">
        <v>2015</v>
      </c>
      <c r="F575" s="33" t="s">
        <v>24</v>
      </c>
      <c r="G575" s="33" t="s">
        <v>690</v>
      </c>
      <c r="H575" s="34" t="s">
        <v>37</v>
      </c>
      <c r="I575" s="34" t="s">
        <v>91</v>
      </c>
      <c r="J575" s="34">
        <v>10.199999999999999</v>
      </c>
      <c r="K575" s="178" t="s">
        <v>241</v>
      </c>
      <c r="L575" s="75">
        <v>1252000</v>
      </c>
      <c r="M575" s="35">
        <v>308000</v>
      </c>
      <c r="N575" s="126">
        <v>0.85</v>
      </c>
      <c r="O575" s="37">
        <v>0.35</v>
      </c>
      <c r="P575" s="53">
        <v>10.199999999999999</v>
      </c>
      <c r="Q575" s="54">
        <f t="shared" ref="Q575:Q589" si="161">FLOOR(M575*N575*O575*P575,100)</f>
        <v>934600</v>
      </c>
      <c r="R575" s="55">
        <v>0.5</v>
      </c>
      <c r="S575" s="55">
        <v>1</v>
      </c>
      <c r="T575" s="54">
        <f t="shared" ref="T575:T589" si="162">ROUNDDOWN(Q575*R575*S575,-3)</f>
        <v>467000</v>
      </c>
      <c r="U575" s="19">
        <f t="shared" ref="U575:U580" si="163">T575</f>
        <v>467000</v>
      </c>
    </row>
    <row r="576" spans="1:21" ht="61.5" customHeight="1" x14ac:dyDescent="0.3">
      <c r="A576" s="34" t="s">
        <v>1055</v>
      </c>
      <c r="B576" s="33" t="s">
        <v>2092</v>
      </c>
      <c r="C576" s="33" t="s">
        <v>1554</v>
      </c>
      <c r="D576" s="33" t="s">
        <v>2012</v>
      </c>
      <c r="E576" s="34">
        <v>2013</v>
      </c>
      <c r="F576" s="33" t="s">
        <v>24</v>
      </c>
      <c r="G576" s="34" t="s">
        <v>25</v>
      </c>
      <c r="H576" s="34" t="s">
        <v>222</v>
      </c>
      <c r="I576" s="34" t="s">
        <v>91</v>
      </c>
      <c r="J576" s="34">
        <v>1.78</v>
      </c>
      <c r="K576" s="178" t="s">
        <v>241</v>
      </c>
      <c r="L576" s="75">
        <v>1265000</v>
      </c>
      <c r="M576" s="35">
        <v>274000</v>
      </c>
      <c r="N576" s="126">
        <v>0.85</v>
      </c>
      <c r="O576" s="37">
        <v>0.35</v>
      </c>
      <c r="P576" s="53">
        <v>1.78</v>
      </c>
      <c r="Q576" s="54">
        <f t="shared" si="161"/>
        <v>145000</v>
      </c>
      <c r="R576" s="55">
        <v>0.5</v>
      </c>
      <c r="S576" s="55">
        <v>1</v>
      </c>
      <c r="T576" s="54">
        <f t="shared" si="162"/>
        <v>72000</v>
      </c>
      <c r="U576" s="19">
        <f t="shared" si="163"/>
        <v>72000</v>
      </c>
    </row>
    <row r="577" spans="1:21" ht="61.5" customHeight="1" x14ac:dyDescent="0.3">
      <c r="A577" s="34" t="s">
        <v>1055</v>
      </c>
      <c r="B577" s="33" t="s">
        <v>2092</v>
      </c>
      <c r="C577" s="33" t="s">
        <v>1555</v>
      </c>
      <c r="D577" s="33" t="s">
        <v>2013</v>
      </c>
      <c r="E577" s="34">
        <v>2013</v>
      </c>
      <c r="F577" s="33" t="s">
        <v>24</v>
      </c>
      <c r="G577" s="34" t="s">
        <v>25</v>
      </c>
      <c r="H577" s="34" t="s">
        <v>222</v>
      </c>
      <c r="I577" s="34" t="s">
        <v>91</v>
      </c>
      <c r="J577" s="34">
        <v>1.78</v>
      </c>
      <c r="K577" s="178" t="s">
        <v>241</v>
      </c>
      <c r="L577" s="75">
        <v>1265000</v>
      </c>
      <c r="M577" s="35">
        <v>274000</v>
      </c>
      <c r="N577" s="126">
        <v>0.85</v>
      </c>
      <c r="O577" s="37">
        <v>0.35</v>
      </c>
      <c r="P577" s="53">
        <v>1.78</v>
      </c>
      <c r="Q577" s="54">
        <f t="shared" si="161"/>
        <v>145000</v>
      </c>
      <c r="R577" s="55">
        <v>0.5</v>
      </c>
      <c r="S577" s="55">
        <v>1</v>
      </c>
      <c r="T577" s="54">
        <f t="shared" si="162"/>
        <v>72000</v>
      </c>
      <c r="U577" s="19">
        <f t="shared" si="163"/>
        <v>72000</v>
      </c>
    </row>
    <row r="578" spans="1:21" ht="61.5" customHeight="1" x14ac:dyDescent="0.3">
      <c r="A578" s="34" t="s">
        <v>1055</v>
      </c>
      <c r="B578" s="33" t="s">
        <v>2091</v>
      </c>
      <c r="C578" s="33" t="s">
        <v>1376</v>
      </c>
      <c r="D578" s="33" t="s">
        <v>2014</v>
      </c>
      <c r="E578" s="34">
        <v>2016</v>
      </c>
      <c r="F578" s="33" t="s">
        <v>24</v>
      </c>
      <c r="G578" s="33" t="s">
        <v>690</v>
      </c>
      <c r="H578" s="34" t="s">
        <v>37</v>
      </c>
      <c r="I578" s="34" t="s">
        <v>91</v>
      </c>
      <c r="J578" s="34">
        <v>21</v>
      </c>
      <c r="K578" s="178" t="s">
        <v>241</v>
      </c>
      <c r="L578" s="75">
        <v>1345000</v>
      </c>
      <c r="M578" s="35">
        <v>325000</v>
      </c>
      <c r="N578" s="126">
        <v>0.85</v>
      </c>
      <c r="O578" s="37">
        <v>0.35</v>
      </c>
      <c r="P578" s="53">
        <v>21</v>
      </c>
      <c r="Q578" s="54">
        <f t="shared" si="161"/>
        <v>2030400</v>
      </c>
      <c r="R578" s="55">
        <v>0.5</v>
      </c>
      <c r="S578" s="55">
        <v>1</v>
      </c>
      <c r="T578" s="54">
        <f t="shared" si="162"/>
        <v>1015000</v>
      </c>
      <c r="U578" s="19">
        <f t="shared" si="163"/>
        <v>1015000</v>
      </c>
    </row>
    <row r="579" spans="1:21" ht="61.5" customHeight="1" x14ac:dyDescent="0.3">
      <c r="A579" s="33" t="s">
        <v>1055</v>
      </c>
      <c r="B579" s="33">
        <v>614</v>
      </c>
      <c r="C579" s="33" t="s">
        <v>1556</v>
      </c>
      <c r="D579" s="33" t="s">
        <v>2015</v>
      </c>
      <c r="E579" s="33">
        <v>2000</v>
      </c>
      <c r="F579" s="33" t="s">
        <v>24</v>
      </c>
      <c r="G579" s="33" t="s">
        <v>25</v>
      </c>
      <c r="H579" s="33" t="s">
        <v>424</v>
      </c>
      <c r="I579" s="33" t="s">
        <v>558</v>
      </c>
      <c r="J579" s="33">
        <v>6</v>
      </c>
      <c r="K579" s="144" t="s">
        <v>786</v>
      </c>
      <c r="L579" s="75">
        <v>1360000</v>
      </c>
      <c r="M579" s="52">
        <v>67000</v>
      </c>
      <c r="N579" s="128">
        <v>0.85</v>
      </c>
      <c r="O579" s="94">
        <v>0.35</v>
      </c>
      <c r="P579" s="33">
        <v>6</v>
      </c>
      <c r="Q579" s="151">
        <f t="shared" si="161"/>
        <v>119500</v>
      </c>
      <c r="R579" s="94">
        <v>1</v>
      </c>
      <c r="S579" s="94">
        <v>1</v>
      </c>
      <c r="T579" s="52">
        <f t="shared" si="162"/>
        <v>119000</v>
      </c>
      <c r="U579" s="29">
        <f t="shared" si="163"/>
        <v>119000</v>
      </c>
    </row>
    <row r="580" spans="1:21" ht="61.5" customHeight="1" x14ac:dyDescent="0.3">
      <c r="A580" s="33" t="s">
        <v>1055</v>
      </c>
      <c r="B580" s="33" t="s">
        <v>2090</v>
      </c>
      <c r="C580" s="33" t="s">
        <v>1557</v>
      </c>
      <c r="D580" s="33" t="s">
        <v>2016</v>
      </c>
      <c r="E580" s="33">
        <v>2012</v>
      </c>
      <c r="F580" s="33" t="s">
        <v>24</v>
      </c>
      <c r="G580" s="33" t="s">
        <v>1074</v>
      </c>
      <c r="H580" s="33" t="s">
        <v>1067</v>
      </c>
      <c r="I580" s="33" t="s">
        <v>44</v>
      </c>
      <c r="J580" s="33">
        <v>31.5</v>
      </c>
      <c r="K580" s="144" t="s">
        <v>786</v>
      </c>
      <c r="L580" s="75">
        <v>1295000</v>
      </c>
      <c r="M580" s="52">
        <v>309000</v>
      </c>
      <c r="N580" s="128">
        <v>0.85</v>
      </c>
      <c r="O580" s="93">
        <v>0.35</v>
      </c>
      <c r="P580" s="33">
        <v>31.5</v>
      </c>
      <c r="Q580" s="151">
        <f t="shared" si="161"/>
        <v>2895700</v>
      </c>
      <c r="R580" s="94">
        <v>0.5</v>
      </c>
      <c r="S580" s="94">
        <v>1</v>
      </c>
      <c r="T580" s="52">
        <f t="shared" si="162"/>
        <v>1447000</v>
      </c>
      <c r="U580" s="29">
        <f t="shared" si="163"/>
        <v>1447000</v>
      </c>
    </row>
    <row r="581" spans="1:21" ht="61.5" customHeight="1" x14ac:dyDescent="0.3">
      <c r="A581" s="240" t="s">
        <v>1055</v>
      </c>
      <c r="B581" s="240" t="s">
        <v>1075</v>
      </c>
      <c r="C581" s="240" t="s">
        <v>1558</v>
      </c>
      <c r="D581" s="240" t="s">
        <v>2017</v>
      </c>
      <c r="E581" s="33">
        <v>2004</v>
      </c>
      <c r="F581" s="33" t="s">
        <v>24</v>
      </c>
      <c r="G581" s="33" t="s">
        <v>25</v>
      </c>
      <c r="H581" s="33">
        <v>0</v>
      </c>
      <c r="I581" s="33" t="s">
        <v>429</v>
      </c>
      <c r="J581" s="33">
        <v>12.4</v>
      </c>
      <c r="K581" s="144" t="s">
        <v>786</v>
      </c>
      <c r="L581" s="75">
        <v>1471000</v>
      </c>
      <c r="M581" s="52">
        <v>171000</v>
      </c>
      <c r="N581" s="128">
        <v>0.85</v>
      </c>
      <c r="O581" s="94">
        <v>0.35</v>
      </c>
      <c r="P581" s="33">
        <v>12.4</v>
      </c>
      <c r="Q581" s="151">
        <f t="shared" si="161"/>
        <v>630800</v>
      </c>
      <c r="R581" s="94">
        <v>1</v>
      </c>
      <c r="S581" s="94">
        <v>1</v>
      </c>
      <c r="T581" s="52">
        <f t="shared" si="162"/>
        <v>630000</v>
      </c>
      <c r="U581" s="241">
        <f>SUM(T581:T582)</f>
        <v>990000</v>
      </c>
    </row>
    <row r="582" spans="1:21" ht="61.5" customHeight="1" x14ac:dyDescent="0.3">
      <c r="A582" s="240"/>
      <c r="B582" s="240"/>
      <c r="C582" s="240"/>
      <c r="D582" s="240"/>
      <c r="E582" s="33">
        <v>2007</v>
      </c>
      <c r="F582" s="33" t="s">
        <v>24</v>
      </c>
      <c r="G582" s="33" t="s">
        <v>46</v>
      </c>
      <c r="H582" s="33" t="s">
        <v>424</v>
      </c>
      <c r="I582" s="33" t="s">
        <v>296</v>
      </c>
      <c r="J582" s="33">
        <v>6</v>
      </c>
      <c r="K582" s="144" t="s">
        <v>63</v>
      </c>
      <c r="L582" s="75">
        <v>1471000</v>
      </c>
      <c r="M582" s="52">
        <v>202000</v>
      </c>
      <c r="N582" s="128">
        <v>0.85</v>
      </c>
      <c r="O582" s="94">
        <v>0.35</v>
      </c>
      <c r="P582" s="33">
        <v>6</v>
      </c>
      <c r="Q582" s="151">
        <f t="shared" si="161"/>
        <v>360500</v>
      </c>
      <c r="R582" s="94">
        <v>1</v>
      </c>
      <c r="S582" s="94">
        <v>1</v>
      </c>
      <c r="T582" s="52">
        <f t="shared" si="162"/>
        <v>360000</v>
      </c>
      <c r="U582" s="241"/>
    </row>
    <row r="583" spans="1:21" ht="61.5" customHeight="1" x14ac:dyDescent="0.3">
      <c r="A583" s="33" t="s">
        <v>1055</v>
      </c>
      <c r="B583" s="33" t="s">
        <v>2089</v>
      </c>
      <c r="C583" s="33" t="s">
        <v>1559</v>
      </c>
      <c r="D583" s="33" t="s">
        <v>2018</v>
      </c>
      <c r="E583" s="33">
        <v>2011</v>
      </c>
      <c r="F583" s="33" t="s">
        <v>579</v>
      </c>
      <c r="G583" s="33" t="s">
        <v>700</v>
      </c>
      <c r="H583" s="33" t="s">
        <v>37</v>
      </c>
      <c r="I583" s="33" t="s">
        <v>44</v>
      </c>
      <c r="J583" s="33">
        <v>6</v>
      </c>
      <c r="K583" s="144" t="s">
        <v>786</v>
      </c>
      <c r="L583" s="75">
        <v>1446000</v>
      </c>
      <c r="M583" s="52">
        <v>288000</v>
      </c>
      <c r="N583" s="128">
        <v>0.85</v>
      </c>
      <c r="O583" s="93">
        <v>0.35</v>
      </c>
      <c r="P583" s="33">
        <v>6</v>
      </c>
      <c r="Q583" s="151">
        <f t="shared" si="161"/>
        <v>514000</v>
      </c>
      <c r="R583" s="94">
        <v>0.5</v>
      </c>
      <c r="S583" s="94">
        <v>1</v>
      </c>
      <c r="T583" s="52">
        <f t="shared" si="162"/>
        <v>257000</v>
      </c>
      <c r="U583" s="29">
        <f t="shared" ref="U583:U585" si="164">T583</f>
        <v>257000</v>
      </c>
    </row>
    <row r="584" spans="1:21" ht="61.5" customHeight="1" x14ac:dyDescent="0.3">
      <c r="A584" s="33" t="s">
        <v>1055</v>
      </c>
      <c r="B584" s="33" t="s">
        <v>2088</v>
      </c>
      <c r="C584" s="33" t="s">
        <v>1391</v>
      </c>
      <c r="D584" s="33" t="s">
        <v>1077</v>
      </c>
      <c r="E584" s="33">
        <v>2011</v>
      </c>
      <c r="F584" s="33" t="s">
        <v>24</v>
      </c>
      <c r="G584" s="33" t="s">
        <v>25</v>
      </c>
      <c r="H584" s="33" t="s">
        <v>37</v>
      </c>
      <c r="I584" s="33" t="s">
        <v>609</v>
      </c>
      <c r="J584" s="33">
        <v>1.5</v>
      </c>
      <c r="K584" s="144" t="s">
        <v>786</v>
      </c>
      <c r="L584" s="75">
        <v>1370000</v>
      </c>
      <c r="M584" s="51">
        <v>240000</v>
      </c>
      <c r="N584" s="150">
        <v>0.85</v>
      </c>
      <c r="O584" s="94">
        <v>0.35</v>
      </c>
      <c r="P584" s="33">
        <v>1.5</v>
      </c>
      <c r="Q584" s="151">
        <f t="shared" si="161"/>
        <v>107100</v>
      </c>
      <c r="R584" s="83">
        <v>0.5</v>
      </c>
      <c r="S584" s="180">
        <v>1</v>
      </c>
      <c r="T584" s="52">
        <f t="shared" si="162"/>
        <v>53000</v>
      </c>
      <c r="U584" s="20">
        <f t="shared" si="164"/>
        <v>53000</v>
      </c>
    </row>
    <row r="585" spans="1:21" ht="61.5" customHeight="1" x14ac:dyDescent="0.3">
      <c r="A585" s="33" t="s">
        <v>1055</v>
      </c>
      <c r="B585" s="33" t="s">
        <v>2087</v>
      </c>
      <c r="C585" s="33" t="s">
        <v>1560</v>
      </c>
      <c r="D585" s="33" t="s">
        <v>2019</v>
      </c>
      <c r="E585" s="34">
        <v>2015</v>
      </c>
      <c r="F585" s="33" t="s">
        <v>579</v>
      </c>
      <c r="G585" s="34" t="s">
        <v>866</v>
      </c>
      <c r="H585" s="34" t="s">
        <v>599</v>
      </c>
      <c r="I585" s="34" t="s">
        <v>582</v>
      </c>
      <c r="J585" s="34">
        <v>14.3</v>
      </c>
      <c r="K585" s="178" t="s">
        <v>804</v>
      </c>
      <c r="L585" s="75">
        <v>1494000</v>
      </c>
      <c r="M585" s="35">
        <v>370000</v>
      </c>
      <c r="N585" s="126">
        <v>0.85</v>
      </c>
      <c r="O585" s="37">
        <v>0.35</v>
      </c>
      <c r="P585" s="53">
        <f>J585</f>
        <v>14.3</v>
      </c>
      <c r="Q585" s="54">
        <f t="shared" si="161"/>
        <v>1574000</v>
      </c>
      <c r="R585" s="55">
        <v>0.5</v>
      </c>
      <c r="S585" s="55">
        <v>1</v>
      </c>
      <c r="T585" s="54">
        <f t="shared" si="162"/>
        <v>787000</v>
      </c>
      <c r="U585" s="205">
        <f t="shared" si="164"/>
        <v>787000</v>
      </c>
    </row>
    <row r="586" spans="1:21" ht="61.5" customHeight="1" x14ac:dyDescent="0.3">
      <c r="A586" s="33" t="s">
        <v>1055</v>
      </c>
      <c r="B586" s="61" t="s">
        <v>2086</v>
      </c>
      <c r="C586" s="61" t="s">
        <v>1561</v>
      </c>
      <c r="D586" s="61" t="s">
        <v>2020</v>
      </c>
      <c r="E586" s="104">
        <v>2002</v>
      </c>
      <c r="F586" s="59" t="s">
        <v>579</v>
      </c>
      <c r="G586" s="104" t="s">
        <v>1078</v>
      </c>
      <c r="H586" s="104" t="s">
        <v>599</v>
      </c>
      <c r="I586" s="104" t="s">
        <v>609</v>
      </c>
      <c r="J586" s="104">
        <v>6.84</v>
      </c>
      <c r="K586" s="169" t="s">
        <v>786</v>
      </c>
      <c r="L586" s="75">
        <v>1362000</v>
      </c>
      <c r="M586" s="170">
        <v>88000</v>
      </c>
      <c r="N586" s="171">
        <v>0.85</v>
      </c>
      <c r="O586" s="172">
        <v>0.35</v>
      </c>
      <c r="P586" s="111">
        <v>6.84</v>
      </c>
      <c r="Q586" s="173">
        <f t="shared" si="161"/>
        <v>179000</v>
      </c>
      <c r="R586" s="115">
        <v>0.5</v>
      </c>
      <c r="S586" s="174">
        <v>1</v>
      </c>
      <c r="T586" s="86">
        <f t="shared" si="162"/>
        <v>89000</v>
      </c>
      <c r="U586" s="26">
        <f t="shared" ref="U586:U589" si="165">T586</f>
        <v>89000</v>
      </c>
    </row>
    <row r="587" spans="1:21" ht="61.5" customHeight="1" x14ac:dyDescent="0.3">
      <c r="A587" s="33" t="s">
        <v>1055</v>
      </c>
      <c r="B587" s="61" t="s">
        <v>2086</v>
      </c>
      <c r="C587" s="61" t="s">
        <v>1346</v>
      </c>
      <c r="D587" s="61" t="s">
        <v>2020</v>
      </c>
      <c r="E587" s="104">
        <v>2002</v>
      </c>
      <c r="F587" s="59" t="s">
        <v>579</v>
      </c>
      <c r="G587" s="104" t="s">
        <v>869</v>
      </c>
      <c r="H587" s="104" t="s">
        <v>599</v>
      </c>
      <c r="I587" s="104" t="s">
        <v>609</v>
      </c>
      <c r="J587" s="104">
        <v>22.61</v>
      </c>
      <c r="K587" s="169" t="s">
        <v>786</v>
      </c>
      <c r="L587" s="75">
        <v>1362000</v>
      </c>
      <c r="M587" s="170">
        <v>88000</v>
      </c>
      <c r="N587" s="171">
        <v>0.85</v>
      </c>
      <c r="O587" s="172">
        <v>0.35</v>
      </c>
      <c r="P587" s="111">
        <v>22.61</v>
      </c>
      <c r="Q587" s="173">
        <f t="shared" si="161"/>
        <v>591900</v>
      </c>
      <c r="R587" s="115">
        <v>0.5</v>
      </c>
      <c r="S587" s="174">
        <v>1</v>
      </c>
      <c r="T587" s="86">
        <f t="shared" si="162"/>
        <v>295000</v>
      </c>
      <c r="U587" s="26">
        <f t="shared" si="165"/>
        <v>295000</v>
      </c>
    </row>
    <row r="588" spans="1:21" ht="61.5" customHeight="1" x14ac:dyDescent="0.3">
      <c r="A588" s="33" t="s">
        <v>1055</v>
      </c>
      <c r="B588" s="61" t="s">
        <v>2085</v>
      </c>
      <c r="C588" s="61" t="s">
        <v>1562</v>
      </c>
      <c r="D588" s="61" t="s">
        <v>2021</v>
      </c>
      <c r="E588" s="104">
        <v>2016</v>
      </c>
      <c r="F588" s="59" t="s">
        <v>579</v>
      </c>
      <c r="G588" s="59" t="s">
        <v>690</v>
      </c>
      <c r="H588" s="104" t="s">
        <v>599</v>
      </c>
      <c r="I588" s="104" t="s">
        <v>582</v>
      </c>
      <c r="J588" s="104">
        <v>23.27</v>
      </c>
      <c r="K588" s="169" t="s">
        <v>786</v>
      </c>
      <c r="L588" s="75">
        <v>1333000</v>
      </c>
      <c r="M588" s="170">
        <v>390000</v>
      </c>
      <c r="N588" s="171">
        <v>0.85</v>
      </c>
      <c r="O588" s="172">
        <v>0.35</v>
      </c>
      <c r="P588" s="111">
        <v>23.27</v>
      </c>
      <c r="Q588" s="173">
        <f t="shared" si="161"/>
        <v>2699900</v>
      </c>
      <c r="R588" s="115">
        <v>1</v>
      </c>
      <c r="S588" s="174">
        <v>1</v>
      </c>
      <c r="T588" s="86">
        <f t="shared" si="162"/>
        <v>2699000</v>
      </c>
      <c r="U588" s="26">
        <f t="shared" si="165"/>
        <v>2699000</v>
      </c>
    </row>
    <row r="589" spans="1:21" ht="61.5" customHeight="1" x14ac:dyDescent="0.3">
      <c r="A589" s="33" t="s">
        <v>1055</v>
      </c>
      <c r="B589" s="59" t="s">
        <v>2084</v>
      </c>
      <c r="C589" s="59" t="s">
        <v>1563</v>
      </c>
      <c r="D589" s="59" t="s">
        <v>2022</v>
      </c>
      <c r="E589" s="104">
        <v>2015</v>
      </c>
      <c r="F589" s="59" t="s">
        <v>579</v>
      </c>
      <c r="G589" s="104" t="s">
        <v>869</v>
      </c>
      <c r="H589" s="104" t="s">
        <v>599</v>
      </c>
      <c r="I589" s="104" t="s">
        <v>852</v>
      </c>
      <c r="J589" s="104">
        <v>11.78</v>
      </c>
      <c r="K589" s="169" t="s">
        <v>804</v>
      </c>
      <c r="L589" s="75">
        <v>1247000</v>
      </c>
      <c r="M589" s="170">
        <v>308000</v>
      </c>
      <c r="N589" s="171">
        <v>0.85</v>
      </c>
      <c r="O589" s="172">
        <v>0.35</v>
      </c>
      <c r="P589" s="104">
        <v>11.78</v>
      </c>
      <c r="Q589" s="173">
        <f t="shared" si="161"/>
        <v>1079400</v>
      </c>
      <c r="R589" s="115">
        <v>0.5</v>
      </c>
      <c r="S589" s="174">
        <v>1</v>
      </c>
      <c r="T589" s="86">
        <f t="shared" si="162"/>
        <v>539000</v>
      </c>
      <c r="U589" s="26">
        <f t="shared" si="165"/>
        <v>539000</v>
      </c>
    </row>
    <row r="590" spans="1:21" ht="61.5" customHeight="1" x14ac:dyDescent="0.3">
      <c r="A590" s="33" t="s">
        <v>1055</v>
      </c>
      <c r="B590" s="59">
        <v>457</v>
      </c>
      <c r="C590" s="59" t="s">
        <v>1564</v>
      </c>
      <c r="D590" s="59" t="s">
        <v>2023</v>
      </c>
      <c r="E590" s="104">
        <v>2016</v>
      </c>
      <c r="F590" s="59" t="s">
        <v>573</v>
      </c>
      <c r="G590" s="104" t="s">
        <v>574</v>
      </c>
      <c r="H590" s="104" t="s">
        <v>688</v>
      </c>
      <c r="I590" s="104" t="s">
        <v>576</v>
      </c>
      <c r="J590" s="104">
        <v>18</v>
      </c>
      <c r="K590" s="169" t="s">
        <v>1079</v>
      </c>
      <c r="L590" s="173">
        <v>119000</v>
      </c>
      <c r="M590" s="170">
        <v>41000</v>
      </c>
      <c r="N590" s="171">
        <v>1</v>
      </c>
      <c r="O590" s="172">
        <v>0.35</v>
      </c>
      <c r="P590" s="104">
        <v>18</v>
      </c>
      <c r="Q590" s="173">
        <f t="shared" ref="Q590:Q605" si="166">FLOOR(M590*N590*O590*P590,100)</f>
        <v>258300</v>
      </c>
      <c r="R590" s="115">
        <v>1</v>
      </c>
      <c r="S590" s="174">
        <v>0.5</v>
      </c>
      <c r="T590" s="173">
        <f t="shared" ref="T590:T605" si="167">ROUNDDOWN(Q590*R590*S590,-3)</f>
        <v>129000</v>
      </c>
      <c r="U590" s="206">
        <f t="shared" ref="U590:U592" si="168">T590</f>
        <v>129000</v>
      </c>
    </row>
    <row r="591" spans="1:21" ht="61.5" customHeight="1" x14ac:dyDescent="0.3">
      <c r="A591" s="33" t="s">
        <v>1055</v>
      </c>
      <c r="B591" s="59" t="s">
        <v>1080</v>
      </c>
      <c r="C591" s="59" t="s">
        <v>1565</v>
      </c>
      <c r="D591" s="59" t="s">
        <v>2024</v>
      </c>
      <c r="E591" s="111">
        <v>2016</v>
      </c>
      <c r="F591" s="112" t="s">
        <v>579</v>
      </c>
      <c r="G591" s="112" t="s">
        <v>689</v>
      </c>
      <c r="H591" s="111" t="s">
        <v>599</v>
      </c>
      <c r="I591" s="111" t="s">
        <v>582</v>
      </c>
      <c r="J591" s="112">
        <v>44.81</v>
      </c>
      <c r="K591" s="181" t="s">
        <v>786</v>
      </c>
      <c r="L591" s="75">
        <v>1270000</v>
      </c>
      <c r="M591" s="170">
        <v>390000</v>
      </c>
      <c r="N591" s="171">
        <v>0.85</v>
      </c>
      <c r="O591" s="172">
        <v>0.35</v>
      </c>
      <c r="P591" s="104">
        <v>44.81</v>
      </c>
      <c r="Q591" s="173">
        <f t="shared" si="166"/>
        <v>5199000</v>
      </c>
      <c r="R591" s="115">
        <v>0.5</v>
      </c>
      <c r="S591" s="174">
        <v>1</v>
      </c>
      <c r="T591" s="173">
        <f t="shared" si="167"/>
        <v>2599000</v>
      </c>
      <c r="U591" s="206">
        <f t="shared" si="168"/>
        <v>2599000</v>
      </c>
    </row>
    <row r="592" spans="1:21" ht="61.5" customHeight="1" x14ac:dyDescent="0.3">
      <c r="A592" s="33" t="s">
        <v>1055</v>
      </c>
      <c r="B592" s="152" t="s">
        <v>2083</v>
      </c>
      <c r="C592" s="152" t="s">
        <v>1444</v>
      </c>
      <c r="D592" s="56" t="s">
        <v>2025</v>
      </c>
      <c r="E592" s="34">
        <v>2016</v>
      </c>
      <c r="F592" s="33" t="s">
        <v>579</v>
      </c>
      <c r="G592" s="33" t="s">
        <v>621</v>
      </c>
      <c r="H592" s="34" t="s">
        <v>688</v>
      </c>
      <c r="I592" s="34" t="s">
        <v>582</v>
      </c>
      <c r="J592" s="34">
        <v>1.08</v>
      </c>
      <c r="K592" s="178" t="s">
        <v>786</v>
      </c>
      <c r="L592" s="75">
        <v>1320000</v>
      </c>
      <c r="M592" s="35">
        <v>390000</v>
      </c>
      <c r="N592" s="126">
        <v>0.85</v>
      </c>
      <c r="O592" s="37">
        <v>0.35</v>
      </c>
      <c r="P592" s="34">
        <v>1.08</v>
      </c>
      <c r="Q592" s="86">
        <f t="shared" si="166"/>
        <v>125300</v>
      </c>
      <c r="R592" s="36">
        <v>0.5</v>
      </c>
      <c r="S592" s="149">
        <v>1</v>
      </c>
      <c r="T592" s="86">
        <f t="shared" si="167"/>
        <v>62000</v>
      </c>
      <c r="U592" s="49">
        <f t="shared" si="168"/>
        <v>62000</v>
      </c>
    </row>
    <row r="593" spans="1:21" ht="61.5" customHeight="1" x14ac:dyDescent="0.3">
      <c r="A593" s="33" t="s">
        <v>1055</v>
      </c>
      <c r="B593" s="152" t="s">
        <v>2082</v>
      </c>
      <c r="C593" s="152" t="s">
        <v>1566</v>
      </c>
      <c r="D593" s="56" t="s">
        <v>2026</v>
      </c>
      <c r="E593" s="34">
        <v>2018</v>
      </c>
      <c r="F593" s="33" t="s">
        <v>579</v>
      </c>
      <c r="G593" s="33" t="s">
        <v>896</v>
      </c>
      <c r="H593" s="34" t="s">
        <v>599</v>
      </c>
      <c r="I593" s="34" t="s">
        <v>609</v>
      </c>
      <c r="J593" s="34">
        <v>4.62</v>
      </c>
      <c r="K593" s="178" t="s">
        <v>786</v>
      </c>
      <c r="L593" s="75">
        <v>1247000</v>
      </c>
      <c r="M593" s="35">
        <v>359000</v>
      </c>
      <c r="N593" s="126">
        <v>0.85</v>
      </c>
      <c r="O593" s="37">
        <v>0.35</v>
      </c>
      <c r="P593" s="34">
        <v>4.62</v>
      </c>
      <c r="Q593" s="86">
        <f t="shared" si="166"/>
        <v>493400</v>
      </c>
      <c r="R593" s="36">
        <v>0.5</v>
      </c>
      <c r="S593" s="149">
        <v>1</v>
      </c>
      <c r="T593" s="86">
        <f t="shared" si="167"/>
        <v>246000</v>
      </c>
      <c r="U593" s="49">
        <f t="shared" ref="U593" si="169">T593</f>
        <v>246000</v>
      </c>
    </row>
    <row r="594" spans="1:21" ht="61.5" customHeight="1" x14ac:dyDescent="0.3">
      <c r="A594" s="34" t="s">
        <v>1058</v>
      </c>
      <c r="B594" s="61" t="s">
        <v>2081</v>
      </c>
      <c r="C594" s="61" t="s">
        <v>1567</v>
      </c>
      <c r="D594" s="61" t="s">
        <v>2027</v>
      </c>
      <c r="E594" s="104">
        <v>2016</v>
      </c>
      <c r="F594" s="59" t="s">
        <v>579</v>
      </c>
      <c r="G594" s="104" t="s">
        <v>1081</v>
      </c>
      <c r="H594" s="104" t="s">
        <v>599</v>
      </c>
      <c r="I594" s="104" t="s">
        <v>852</v>
      </c>
      <c r="J594" s="104">
        <v>31.5</v>
      </c>
      <c r="K594" s="169" t="s">
        <v>804</v>
      </c>
      <c r="L594" s="75">
        <v>1083000</v>
      </c>
      <c r="M594" s="170">
        <v>316000</v>
      </c>
      <c r="N594" s="171">
        <v>0.85</v>
      </c>
      <c r="O594" s="172">
        <v>0.35</v>
      </c>
      <c r="P594" s="104">
        <v>31.5</v>
      </c>
      <c r="Q594" s="173">
        <f t="shared" si="166"/>
        <v>2961300</v>
      </c>
      <c r="R594" s="115">
        <v>1</v>
      </c>
      <c r="S594" s="174">
        <v>1</v>
      </c>
      <c r="T594" s="173">
        <f t="shared" si="167"/>
        <v>2961000</v>
      </c>
      <c r="U594" s="206">
        <f>T594</f>
        <v>2961000</v>
      </c>
    </row>
    <row r="595" spans="1:21" ht="61.5" customHeight="1" x14ac:dyDescent="0.3">
      <c r="A595" s="34" t="s">
        <v>1084</v>
      </c>
      <c r="B595" s="182" t="s">
        <v>2080</v>
      </c>
      <c r="C595" s="183" t="s">
        <v>1568</v>
      </c>
      <c r="D595" s="207" t="s">
        <v>2028</v>
      </c>
      <c r="E595" s="184">
        <v>2018</v>
      </c>
      <c r="F595" s="182" t="s">
        <v>1082</v>
      </c>
      <c r="G595" s="184" t="s">
        <v>1085</v>
      </c>
      <c r="H595" s="184" t="s">
        <v>688</v>
      </c>
      <c r="I595" s="184" t="s">
        <v>1086</v>
      </c>
      <c r="J595" s="184">
        <v>1.3</v>
      </c>
      <c r="K595" s="185" t="s">
        <v>1083</v>
      </c>
      <c r="L595" s="75">
        <v>1241000</v>
      </c>
      <c r="M595" s="170">
        <v>359000</v>
      </c>
      <c r="N595" s="186">
        <v>0.85</v>
      </c>
      <c r="O595" s="187">
        <v>0.35</v>
      </c>
      <c r="P595" s="184">
        <v>1.3</v>
      </c>
      <c r="Q595" s="188">
        <f t="shared" si="166"/>
        <v>138800</v>
      </c>
      <c r="R595" s="189">
        <v>0.5</v>
      </c>
      <c r="S595" s="190">
        <v>1</v>
      </c>
      <c r="T595" s="188">
        <f t="shared" si="167"/>
        <v>69000</v>
      </c>
      <c r="U595" s="208">
        <f t="shared" ref="U595" si="170">T595</f>
        <v>69000</v>
      </c>
    </row>
    <row r="596" spans="1:21" ht="61.5" customHeight="1" x14ac:dyDescent="0.3">
      <c r="A596" s="34" t="s">
        <v>1076</v>
      </c>
      <c r="B596" s="33" t="s">
        <v>1090</v>
      </c>
      <c r="C596" s="33" t="s">
        <v>1569</v>
      </c>
      <c r="D596" s="33" t="s">
        <v>2029</v>
      </c>
      <c r="E596" s="104">
        <v>2017</v>
      </c>
      <c r="F596" s="59" t="s">
        <v>35</v>
      </c>
      <c r="G596" s="104" t="s">
        <v>631</v>
      </c>
      <c r="H596" s="104" t="s">
        <v>1091</v>
      </c>
      <c r="I596" s="104" t="s">
        <v>1092</v>
      </c>
      <c r="J596" s="104">
        <v>3.6</v>
      </c>
      <c r="K596" s="169" t="s">
        <v>1088</v>
      </c>
      <c r="L596" s="75">
        <v>1333000</v>
      </c>
      <c r="M596" s="170">
        <v>472000</v>
      </c>
      <c r="N596" s="171">
        <v>0.85</v>
      </c>
      <c r="O596" s="172">
        <v>0.35</v>
      </c>
      <c r="P596" s="104">
        <v>3.6</v>
      </c>
      <c r="Q596" s="173">
        <f t="shared" si="166"/>
        <v>505500</v>
      </c>
      <c r="R596" s="115">
        <v>1</v>
      </c>
      <c r="S596" s="174">
        <v>1</v>
      </c>
      <c r="T596" s="173">
        <f t="shared" si="167"/>
        <v>505000</v>
      </c>
      <c r="U596" s="206">
        <f>T596</f>
        <v>505000</v>
      </c>
    </row>
    <row r="597" spans="1:21" ht="61.5" customHeight="1" x14ac:dyDescent="0.3">
      <c r="A597" s="222" t="s">
        <v>1076</v>
      </c>
      <c r="B597" s="236" t="s">
        <v>2079</v>
      </c>
      <c r="C597" s="236" t="s">
        <v>1450</v>
      </c>
      <c r="D597" s="221" t="s">
        <v>2030</v>
      </c>
      <c r="E597" s="34">
        <v>2017</v>
      </c>
      <c r="F597" s="33" t="s">
        <v>1082</v>
      </c>
      <c r="G597" s="34" t="s">
        <v>621</v>
      </c>
      <c r="H597" s="34" t="s">
        <v>140</v>
      </c>
      <c r="I597" s="34" t="s">
        <v>1089</v>
      </c>
      <c r="J597" s="34">
        <v>1</v>
      </c>
      <c r="K597" s="178" t="s">
        <v>28</v>
      </c>
      <c r="L597" s="75">
        <v>1333000</v>
      </c>
      <c r="M597" s="35">
        <v>342000</v>
      </c>
      <c r="N597" s="126">
        <v>0.85</v>
      </c>
      <c r="O597" s="37">
        <v>0.35</v>
      </c>
      <c r="P597" s="34">
        <v>1</v>
      </c>
      <c r="Q597" s="86">
        <f t="shared" si="166"/>
        <v>101700</v>
      </c>
      <c r="R597" s="71">
        <v>0.5</v>
      </c>
      <c r="S597" s="149">
        <v>1</v>
      </c>
      <c r="T597" s="86">
        <f t="shared" si="167"/>
        <v>50000</v>
      </c>
      <c r="U597" s="217">
        <f>T597+T598</f>
        <v>612000</v>
      </c>
    </row>
    <row r="598" spans="1:21" ht="61.5" customHeight="1" x14ac:dyDescent="0.3">
      <c r="A598" s="210"/>
      <c r="B598" s="237"/>
      <c r="C598" s="237"/>
      <c r="D598" s="212"/>
      <c r="E598" s="34">
        <v>2017</v>
      </c>
      <c r="F598" s="33" t="s">
        <v>1082</v>
      </c>
      <c r="G598" s="33" t="s">
        <v>139</v>
      </c>
      <c r="H598" s="34" t="s">
        <v>1087</v>
      </c>
      <c r="I598" s="34" t="s">
        <v>473</v>
      </c>
      <c r="J598" s="34">
        <v>11.06</v>
      </c>
      <c r="K598" s="178" t="s">
        <v>28</v>
      </c>
      <c r="L598" s="75">
        <v>1333000</v>
      </c>
      <c r="M598" s="35">
        <v>342000</v>
      </c>
      <c r="N598" s="126">
        <v>0.85</v>
      </c>
      <c r="O598" s="37">
        <v>0.35</v>
      </c>
      <c r="P598" s="34">
        <v>11.06</v>
      </c>
      <c r="Q598" s="86">
        <f t="shared" si="166"/>
        <v>1125200</v>
      </c>
      <c r="R598" s="36">
        <v>0.5</v>
      </c>
      <c r="S598" s="149">
        <v>1</v>
      </c>
      <c r="T598" s="86">
        <f t="shared" si="167"/>
        <v>562000</v>
      </c>
      <c r="U598" s="214"/>
    </row>
    <row r="599" spans="1:21" ht="61.5" customHeight="1" x14ac:dyDescent="0.3">
      <c r="A599" s="34" t="s">
        <v>1055</v>
      </c>
      <c r="B599" s="33" t="s">
        <v>2078</v>
      </c>
      <c r="C599" s="89" t="s">
        <v>1570</v>
      </c>
      <c r="D599" s="89" t="s">
        <v>2031</v>
      </c>
      <c r="E599" s="34">
        <v>2014</v>
      </c>
      <c r="F599" s="33" t="s">
        <v>24</v>
      </c>
      <c r="G599" s="34" t="s">
        <v>562</v>
      </c>
      <c r="H599" s="34" t="s">
        <v>37</v>
      </c>
      <c r="I599" s="34" t="s">
        <v>242</v>
      </c>
      <c r="J599" s="34">
        <v>21.4</v>
      </c>
      <c r="K599" s="178" t="s">
        <v>241</v>
      </c>
      <c r="L599" s="75">
        <v>1401000</v>
      </c>
      <c r="M599" s="87">
        <v>291000</v>
      </c>
      <c r="N599" s="145">
        <v>0.85</v>
      </c>
      <c r="O599" s="36">
        <v>0.35</v>
      </c>
      <c r="P599" s="34">
        <v>10.8</v>
      </c>
      <c r="Q599" s="54">
        <f t="shared" si="166"/>
        <v>934900</v>
      </c>
      <c r="R599" s="88">
        <v>0.5</v>
      </c>
      <c r="S599" s="88">
        <v>1</v>
      </c>
      <c r="T599" s="54">
        <f t="shared" si="167"/>
        <v>467000</v>
      </c>
      <c r="U599" s="19">
        <f t="shared" ref="U599" si="171">T599</f>
        <v>467000</v>
      </c>
    </row>
    <row r="600" spans="1:21" ht="61.5" customHeight="1" x14ac:dyDescent="0.3">
      <c r="A600" s="232" t="s">
        <v>1093</v>
      </c>
      <c r="B600" s="234" t="s">
        <v>1095</v>
      </c>
      <c r="C600" s="232" t="s">
        <v>1571</v>
      </c>
      <c r="D600" s="234" t="s">
        <v>2032</v>
      </c>
      <c r="E600" s="68">
        <v>1993</v>
      </c>
      <c r="F600" s="74" t="s">
        <v>32</v>
      </c>
      <c r="G600" s="68" t="s">
        <v>46</v>
      </c>
      <c r="H600" s="68" t="s">
        <v>37</v>
      </c>
      <c r="I600" s="68" t="s">
        <v>44</v>
      </c>
      <c r="J600" s="68">
        <v>5</v>
      </c>
      <c r="K600" s="191" t="s">
        <v>878</v>
      </c>
      <c r="L600" s="75">
        <v>1346000</v>
      </c>
      <c r="M600" s="87">
        <v>45000</v>
      </c>
      <c r="N600" s="88">
        <v>0.85</v>
      </c>
      <c r="O600" s="36">
        <v>0.35</v>
      </c>
      <c r="P600" s="33">
        <v>5</v>
      </c>
      <c r="Q600" s="54">
        <f t="shared" si="166"/>
        <v>66900</v>
      </c>
      <c r="R600" s="88">
        <v>1</v>
      </c>
      <c r="S600" s="88">
        <v>1</v>
      </c>
      <c r="T600" s="54">
        <f t="shared" si="167"/>
        <v>66000</v>
      </c>
      <c r="U600" s="218">
        <f>T600+T601</f>
        <v>173000</v>
      </c>
    </row>
    <row r="601" spans="1:21" ht="61.5" customHeight="1" x14ac:dyDescent="0.3">
      <c r="A601" s="233"/>
      <c r="B601" s="235"/>
      <c r="C601" s="233"/>
      <c r="D601" s="235"/>
      <c r="E601" s="68">
        <v>1993</v>
      </c>
      <c r="F601" s="74" t="s">
        <v>32</v>
      </c>
      <c r="G601" s="68" t="s">
        <v>33</v>
      </c>
      <c r="H601" s="68" t="s">
        <v>37</v>
      </c>
      <c r="I601" s="68" t="s">
        <v>44</v>
      </c>
      <c r="J601" s="68">
        <v>8</v>
      </c>
      <c r="K601" s="191" t="s">
        <v>878</v>
      </c>
      <c r="L601" s="75">
        <v>1346000</v>
      </c>
      <c r="M601" s="87">
        <v>45000</v>
      </c>
      <c r="N601" s="88">
        <v>0.85</v>
      </c>
      <c r="O601" s="36">
        <v>0.35</v>
      </c>
      <c r="P601" s="33">
        <v>8</v>
      </c>
      <c r="Q601" s="54">
        <f t="shared" si="166"/>
        <v>107100</v>
      </c>
      <c r="R601" s="88">
        <v>1</v>
      </c>
      <c r="S601" s="88">
        <v>1</v>
      </c>
      <c r="T601" s="54">
        <f t="shared" si="167"/>
        <v>107000</v>
      </c>
      <c r="U601" s="219"/>
    </row>
    <row r="602" spans="1:21" ht="61.5" customHeight="1" x14ac:dyDescent="0.3">
      <c r="A602" s="229" t="s">
        <v>1093</v>
      </c>
      <c r="B602" s="230" t="s">
        <v>2077</v>
      </c>
      <c r="C602" s="229" t="s">
        <v>1572</v>
      </c>
      <c r="D602" s="230" t="s">
        <v>2033</v>
      </c>
      <c r="E602" s="68">
        <v>2013</v>
      </c>
      <c r="F602" s="74" t="s">
        <v>24</v>
      </c>
      <c r="G602" s="68" t="s">
        <v>25</v>
      </c>
      <c r="H602" s="68" t="s">
        <v>239</v>
      </c>
      <c r="I602" s="68" t="s">
        <v>240</v>
      </c>
      <c r="J602" s="68">
        <v>10.8</v>
      </c>
      <c r="K602" s="191" t="s">
        <v>878</v>
      </c>
      <c r="L602" s="75">
        <v>2633000</v>
      </c>
      <c r="M602" s="87">
        <v>109000</v>
      </c>
      <c r="N602" s="88">
        <v>0.85</v>
      </c>
      <c r="O602" s="36">
        <v>0.35</v>
      </c>
      <c r="P602" s="33">
        <v>10.8</v>
      </c>
      <c r="Q602" s="54">
        <f t="shared" si="166"/>
        <v>350200</v>
      </c>
      <c r="R602" s="88">
        <v>1</v>
      </c>
      <c r="S602" s="88">
        <v>1</v>
      </c>
      <c r="T602" s="54">
        <f t="shared" si="167"/>
        <v>350000</v>
      </c>
      <c r="U602" s="218">
        <f>T602+T603</f>
        <v>690000</v>
      </c>
    </row>
    <row r="603" spans="1:21" ht="61.5" customHeight="1" x14ac:dyDescent="0.3">
      <c r="A603" s="229"/>
      <c r="B603" s="230"/>
      <c r="C603" s="229"/>
      <c r="D603" s="230"/>
      <c r="E603" s="68">
        <v>2013</v>
      </c>
      <c r="F603" s="74" t="s">
        <v>24</v>
      </c>
      <c r="G603" s="68" t="s">
        <v>25</v>
      </c>
      <c r="H603" s="68" t="s">
        <v>239</v>
      </c>
      <c r="I603" s="68" t="s">
        <v>240</v>
      </c>
      <c r="J603" s="68">
        <v>10.5</v>
      </c>
      <c r="K603" s="191" t="s">
        <v>878</v>
      </c>
      <c r="L603" s="75">
        <v>2633000</v>
      </c>
      <c r="M603" s="87">
        <v>109000</v>
      </c>
      <c r="N603" s="88">
        <v>0.85</v>
      </c>
      <c r="O603" s="36">
        <v>0.35</v>
      </c>
      <c r="P603" s="33">
        <v>10.5</v>
      </c>
      <c r="Q603" s="54">
        <f t="shared" si="166"/>
        <v>340400</v>
      </c>
      <c r="R603" s="88">
        <v>1</v>
      </c>
      <c r="S603" s="88">
        <v>1</v>
      </c>
      <c r="T603" s="54">
        <f t="shared" si="167"/>
        <v>340000</v>
      </c>
      <c r="U603" s="219"/>
    </row>
    <row r="604" spans="1:21" ht="61.5" customHeight="1" x14ac:dyDescent="0.3">
      <c r="A604" s="68" t="s">
        <v>1093</v>
      </c>
      <c r="B604" s="74" t="s">
        <v>2076</v>
      </c>
      <c r="C604" s="68" t="s">
        <v>1573</v>
      </c>
      <c r="D604" s="74" t="s">
        <v>2034</v>
      </c>
      <c r="E604" s="68">
        <v>2010</v>
      </c>
      <c r="F604" s="74" t="s">
        <v>24</v>
      </c>
      <c r="G604" s="68" t="s">
        <v>25</v>
      </c>
      <c r="H604" s="68" t="s">
        <v>239</v>
      </c>
      <c r="I604" s="68" t="s">
        <v>1096</v>
      </c>
      <c r="J604" s="68">
        <v>15</v>
      </c>
      <c r="K604" s="191" t="s">
        <v>878</v>
      </c>
      <c r="L604" s="75">
        <v>1604000</v>
      </c>
      <c r="M604" s="87">
        <v>43000</v>
      </c>
      <c r="N604" s="88">
        <v>0.85</v>
      </c>
      <c r="O604" s="36">
        <v>0.35</v>
      </c>
      <c r="P604" s="33">
        <v>15</v>
      </c>
      <c r="Q604" s="54">
        <f t="shared" si="166"/>
        <v>191800</v>
      </c>
      <c r="R604" s="88">
        <v>0.5</v>
      </c>
      <c r="S604" s="88">
        <v>1</v>
      </c>
      <c r="T604" s="54">
        <f t="shared" si="167"/>
        <v>95000</v>
      </c>
      <c r="U604" s="19">
        <f>T604</f>
        <v>95000</v>
      </c>
    </row>
    <row r="605" spans="1:21" ht="61.5" customHeight="1" x14ac:dyDescent="0.3">
      <c r="A605" s="68" t="s">
        <v>1093</v>
      </c>
      <c r="B605" s="74" t="s">
        <v>1097</v>
      </c>
      <c r="C605" s="68" t="s">
        <v>1574</v>
      </c>
      <c r="D605" s="74" t="s">
        <v>1098</v>
      </c>
      <c r="E605" s="68">
        <v>1998</v>
      </c>
      <c r="F605" s="74" t="s">
        <v>24</v>
      </c>
      <c r="G605" s="68" t="s">
        <v>25</v>
      </c>
      <c r="H605" s="68" t="s">
        <v>239</v>
      </c>
      <c r="I605" s="68" t="s">
        <v>1099</v>
      </c>
      <c r="J605" s="68">
        <v>30</v>
      </c>
      <c r="K605" s="191" t="s">
        <v>878</v>
      </c>
      <c r="L605" s="75">
        <v>2039000</v>
      </c>
      <c r="M605" s="87">
        <v>23000</v>
      </c>
      <c r="N605" s="88">
        <v>0.85</v>
      </c>
      <c r="O605" s="36">
        <v>0.35</v>
      </c>
      <c r="P605" s="33">
        <v>30</v>
      </c>
      <c r="Q605" s="54">
        <f t="shared" si="166"/>
        <v>205200</v>
      </c>
      <c r="R605" s="88">
        <v>1</v>
      </c>
      <c r="S605" s="88">
        <v>1</v>
      </c>
      <c r="T605" s="54">
        <f t="shared" si="167"/>
        <v>205000</v>
      </c>
      <c r="U605" s="19">
        <f t="shared" ref="U605" si="172">T605</f>
        <v>205000</v>
      </c>
    </row>
    <row r="606" spans="1:21" ht="61.5" customHeight="1" x14ac:dyDescent="0.3">
      <c r="A606" s="229" t="s">
        <v>1093</v>
      </c>
      <c r="B606" s="230" t="s">
        <v>1100</v>
      </c>
      <c r="C606" s="229" t="s">
        <v>1424</v>
      </c>
      <c r="D606" s="230" t="s">
        <v>2035</v>
      </c>
      <c r="E606" s="68">
        <v>2004</v>
      </c>
      <c r="F606" s="74" t="s">
        <v>24</v>
      </c>
      <c r="G606" s="68" t="s">
        <v>33</v>
      </c>
      <c r="H606" s="68" t="s">
        <v>37</v>
      </c>
      <c r="I606" s="68" t="s">
        <v>296</v>
      </c>
      <c r="J606" s="68">
        <v>7</v>
      </c>
      <c r="K606" s="191" t="s">
        <v>878</v>
      </c>
      <c r="L606" s="75">
        <v>1558000</v>
      </c>
      <c r="M606" s="87">
        <v>122000</v>
      </c>
      <c r="N606" s="88">
        <v>0.85</v>
      </c>
      <c r="O606" s="37">
        <v>0.35</v>
      </c>
      <c r="P606" s="33">
        <v>7</v>
      </c>
      <c r="Q606" s="54">
        <f t="shared" ref="Q606:Q622" si="173">FLOOR(M606*N606*O606*P606,100)</f>
        <v>254000</v>
      </c>
      <c r="R606" s="88">
        <v>1</v>
      </c>
      <c r="S606" s="88">
        <v>1</v>
      </c>
      <c r="T606" s="54">
        <f t="shared" ref="T606:T622" si="174">ROUNDDOWN(Q606*R606*S606,-3)</f>
        <v>254000</v>
      </c>
      <c r="U606" s="218">
        <f>T606+T607</f>
        <v>508000</v>
      </c>
    </row>
    <row r="607" spans="1:21" ht="61.5" customHeight="1" x14ac:dyDescent="0.3">
      <c r="A607" s="229"/>
      <c r="B607" s="230"/>
      <c r="C607" s="229"/>
      <c r="D607" s="230"/>
      <c r="E607" s="68">
        <v>2004</v>
      </c>
      <c r="F607" s="74" t="s">
        <v>24</v>
      </c>
      <c r="G607" s="68" t="s">
        <v>36</v>
      </c>
      <c r="H607" s="68" t="s">
        <v>37</v>
      </c>
      <c r="I607" s="68" t="s">
        <v>296</v>
      </c>
      <c r="J607" s="68">
        <v>7</v>
      </c>
      <c r="K607" s="191" t="s">
        <v>878</v>
      </c>
      <c r="L607" s="75">
        <v>1558000</v>
      </c>
      <c r="M607" s="87">
        <v>122000</v>
      </c>
      <c r="N607" s="88">
        <v>0.85</v>
      </c>
      <c r="O607" s="37">
        <v>0.35</v>
      </c>
      <c r="P607" s="33">
        <v>7</v>
      </c>
      <c r="Q607" s="54">
        <f t="shared" si="173"/>
        <v>254000</v>
      </c>
      <c r="R607" s="88">
        <v>1</v>
      </c>
      <c r="S607" s="88">
        <v>1</v>
      </c>
      <c r="T607" s="54">
        <f t="shared" si="174"/>
        <v>254000</v>
      </c>
      <c r="U607" s="219"/>
    </row>
    <row r="608" spans="1:21" ht="61.5" customHeight="1" x14ac:dyDescent="0.3">
      <c r="A608" s="68" t="s">
        <v>1093</v>
      </c>
      <c r="B608" s="74" t="s">
        <v>2075</v>
      </c>
      <c r="C608" s="68" t="s">
        <v>1575</v>
      </c>
      <c r="D608" s="74" t="s">
        <v>2036</v>
      </c>
      <c r="E608" s="68">
        <v>2005</v>
      </c>
      <c r="F608" s="74" t="s">
        <v>24</v>
      </c>
      <c r="G608" s="68" t="s">
        <v>36</v>
      </c>
      <c r="H608" s="68" t="s">
        <v>37</v>
      </c>
      <c r="I608" s="68" t="s">
        <v>296</v>
      </c>
      <c r="J608" s="68">
        <v>13.5</v>
      </c>
      <c r="K608" s="191" t="s">
        <v>878</v>
      </c>
      <c r="L608" s="75">
        <v>1173000</v>
      </c>
      <c r="M608" s="87">
        <v>135000</v>
      </c>
      <c r="N608" s="88">
        <v>0.85</v>
      </c>
      <c r="O608" s="37">
        <v>0.35</v>
      </c>
      <c r="P608" s="33">
        <v>13.5</v>
      </c>
      <c r="Q608" s="54">
        <f t="shared" si="173"/>
        <v>542100</v>
      </c>
      <c r="R608" s="88">
        <v>1</v>
      </c>
      <c r="S608" s="88">
        <v>1</v>
      </c>
      <c r="T608" s="54">
        <f t="shared" si="174"/>
        <v>542000</v>
      </c>
      <c r="U608" s="12">
        <f>T608</f>
        <v>542000</v>
      </c>
    </row>
    <row r="609" spans="1:21" ht="61.5" customHeight="1" x14ac:dyDescent="0.3">
      <c r="A609" s="229" t="s">
        <v>1093</v>
      </c>
      <c r="B609" s="230" t="s">
        <v>1101</v>
      </c>
      <c r="C609" s="229" t="s">
        <v>1576</v>
      </c>
      <c r="D609" s="230" t="s">
        <v>2037</v>
      </c>
      <c r="E609" s="68">
        <v>2000</v>
      </c>
      <c r="F609" s="74" t="s">
        <v>24</v>
      </c>
      <c r="G609" s="68" t="s">
        <v>25</v>
      </c>
      <c r="H609" s="68" t="s">
        <v>239</v>
      </c>
      <c r="I609" s="68" t="s">
        <v>44</v>
      </c>
      <c r="J609" s="68">
        <v>4.5</v>
      </c>
      <c r="K609" s="191" t="s">
        <v>878</v>
      </c>
      <c r="L609" s="75">
        <v>1450000</v>
      </c>
      <c r="M609" s="87">
        <v>76000</v>
      </c>
      <c r="N609" s="88">
        <v>0.85</v>
      </c>
      <c r="O609" s="37">
        <v>0.35</v>
      </c>
      <c r="P609" s="33">
        <v>4.5</v>
      </c>
      <c r="Q609" s="54">
        <f t="shared" si="173"/>
        <v>101700</v>
      </c>
      <c r="R609" s="88">
        <v>1</v>
      </c>
      <c r="S609" s="88">
        <v>1</v>
      </c>
      <c r="T609" s="54">
        <f t="shared" si="174"/>
        <v>101000</v>
      </c>
      <c r="U609" s="218">
        <f>T609+T610</f>
        <v>352000</v>
      </c>
    </row>
    <row r="610" spans="1:21" ht="61.5" customHeight="1" x14ac:dyDescent="0.3">
      <c r="A610" s="229"/>
      <c r="B610" s="230"/>
      <c r="C610" s="229"/>
      <c r="D610" s="230"/>
      <c r="E610" s="68">
        <v>2000</v>
      </c>
      <c r="F610" s="74" t="s">
        <v>32</v>
      </c>
      <c r="G610" s="68" t="s">
        <v>33</v>
      </c>
      <c r="H610" s="68" t="s">
        <v>1094</v>
      </c>
      <c r="I610" s="68" t="s">
        <v>44</v>
      </c>
      <c r="J610" s="68">
        <v>13</v>
      </c>
      <c r="K610" s="191" t="s">
        <v>878</v>
      </c>
      <c r="L610" s="75">
        <v>1450000</v>
      </c>
      <c r="M610" s="87">
        <v>65000</v>
      </c>
      <c r="N610" s="88">
        <v>0.85</v>
      </c>
      <c r="O610" s="37">
        <v>0.35</v>
      </c>
      <c r="P610" s="33">
        <v>13</v>
      </c>
      <c r="Q610" s="54">
        <f t="shared" si="173"/>
        <v>251300</v>
      </c>
      <c r="R610" s="88">
        <v>1</v>
      </c>
      <c r="S610" s="88">
        <v>1</v>
      </c>
      <c r="T610" s="54">
        <f t="shared" si="174"/>
        <v>251000</v>
      </c>
      <c r="U610" s="219"/>
    </row>
    <row r="611" spans="1:21" ht="61.5" customHeight="1" x14ac:dyDescent="0.3">
      <c r="A611" s="68" t="s">
        <v>1093</v>
      </c>
      <c r="B611" s="74" t="s">
        <v>1102</v>
      </c>
      <c r="C611" s="68" t="s">
        <v>1577</v>
      </c>
      <c r="D611" s="74" t="s">
        <v>2038</v>
      </c>
      <c r="E611" s="68">
        <v>2011</v>
      </c>
      <c r="F611" s="74" t="s">
        <v>24</v>
      </c>
      <c r="G611" s="68" t="s">
        <v>25</v>
      </c>
      <c r="H611" s="68" t="s">
        <v>1067</v>
      </c>
      <c r="I611" s="68" t="s">
        <v>296</v>
      </c>
      <c r="J611" s="68">
        <v>16.600000000000001</v>
      </c>
      <c r="K611" s="191" t="s">
        <v>878</v>
      </c>
      <c r="L611" s="75">
        <v>1266000</v>
      </c>
      <c r="M611" s="87">
        <v>240000</v>
      </c>
      <c r="N611" s="88">
        <v>0.85</v>
      </c>
      <c r="O611" s="37">
        <v>0.35</v>
      </c>
      <c r="P611" s="33">
        <v>16.600000000000001</v>
      </c>
      <c r="Q611" s="54">
        <f t="shared" si="173"/>
        <v>1185200</v>
      </c>
      <c r="R611" s="88">
        <v>1</v>
      </c>
      <c r="S611" s="88">
        <v>1</v>
      </c>
      <c r="T611" s="54">
        <f t="shared" si="174"/>
        <v>1185000</v>
      </c>
      <c r="U611" s="12">
        <f>T611</f>
        <v>1185000</v>
      </c>
    </row>
    <row r="612" spans="1:21" ht="61.5" customHeight="1" x14ac:dyDescent="0.3">
      <c r="A612" s="229" t="s">
        <v>1093</v>
      </c>
      <c r="B612" s="230" t="s">
        <v>1103</v>
      </c>
      <c r="C612" s="224" t="s">
        <v>1578</v>
      </c>
      <c r="D612" s="224" t="s">
        <v>2039</v>
      </c>
      <c r="E612" s="34">
        <v>2002</v>
      </c>
      <c r="F612" s="33" t="s">
        <v>32</v>
      </c>
      <c r="G612" s="34" t="s">
        <v>46</v>
      </c>
      <c r="H612" s="34" t="s">
        <v>37</v>
      </c>
      <c r="I612" s="34" t="s">
        <v>44</v>
      </c>
      <c r="J612" s="34">
        <v>10</v>
      </c>
      <c r="K612" s="34" t="s">
        <v>241</v>
      </c>
      <c r="L612" s="75">
        <v>1581000</v>
      </c>
      <c r="M612" s="87">
        <v>106000</v>
      </c>
      <c r="N612" s="192">
        <v>0.85</v>
      </c>
      <c r="O612" s="37">
        <v>0.35</v>
      </c>
      <c r="P612" s="33">
        <v>10</v>
      </c>
      <c r="Q612" s="54">
        <f t="shared" si="173"/>
        <v>315300</v>
      </c>
      <c r="R612" s="88">
        <v>1</v>
      </c>
      <c r="S612" s="192">
        <v>1</v>
      </c>
      <c r="T612" s="54">
        <f t="shared" si="174"/>
        <v>315000</v>
      </c>
      <c r="U612" s="218">
        <f>T612+T613+T614</f>
        <v>2518000</v>
      </c>
    </row>
    <row r="613" spans="1:21" ht="61.5" customHeight="1" x14ac:dyDescent="0.3">
      <c r="A613" s="229"/>
      <c r="B613" s="230"/>
      <c r="C613" s="224"/>
      <c r="D613" s="224"/>
      <c r="E613" s="34">
        <v>2002</v>
      </c>
      <c r="F613" s="33" t="s">
        <v>32</v>
      </c>
      <c r="G613" s="34" t="s">
        <v>33</v>
      </c>
      <c r="H613" s="34" t="s">
        <v>37</v>
      </c>
      <c r="I613" s="34" t="s">
        <v>44</v>
      </c>
      <c r="J613" s="34">
        <v>45.9</v>
      </c>
      <c r="K613" s="34" t="s">
        <v>241</v>
      </c>
      <c r="L613" s="75">
        <v>1581000</v>
      </c>
      <c r="M613" s="87">
        <v>106000</v>
      </c>
      <c r="N613" s="192">
        <v>0.85</v>
      </c>
      <c r="O613" s="37">
        <v>0.35</v>
      </c>
      <c r="P613" s="33">
        <v>45.9</v>
      </c>
      <c r="Q613" s="54">
        <f t="shared" si="173"/>
        <v>1447400</v>
      </c>
      <c r="R613" s="88">
        <v>1</v>
      </c>
      <c r="S613" s="192">
        <v>1</v>
      </c>
      <c r="T613" s="54">
        <f t="shared" si="174"/>
        <v>1447000</v>
      </c>
      <c r="U613" s="231"/>
    </row>
    <row r="614" spans="1:21" ht="61.5" customHeight="1" x14ac:dyDescent="0.3">
      <c r="A614" s="229"/>
      <c r="B614" s="230"/>
      <c r="C614" s="224"/>
      <c r="D614" s="224"/>
      <c r="E614" s="34">
        <v>2002</v>
      </c>
      <c r="F614" s="33" t="s">
        <v>32</v>
      </c>
      <c r="G614" s="34" t="s">
        <v>36</v>
      </c>
      <c r="H614" s="34" t="s">
        <v>37</v>
      </c>
      <c r="I614" s="34" t="s">
        <v>44</v>
      </c>
      <c r="J614" s="34">
        <v>24</v>
      </c>
      <c r="K614" s="34" t="s">
        <v>241</v>
      </c>
      <c r="L614" s="75">
        <v>1581000</v>
      </c>
      <c r="M614" s="87">
        <v>106000</v>
      </c>
      <c r="N614" s="192">
        <v>0.85</v>
      </c>
      <c r="O614" s="37">
        <v>0.35</v>
      </c>
      <c r="P614" s="33">
        <v>24</v>
      </c>
      <c r="Q614" s="54">
        <f t="shared" si="173"/>
        <v>756800</v>
      </c>
      <c r="R614" s="88">
        <v>1</v>
      </c>
      <c r="S614" s="192">
        <v>1</v>
      </c>
      <c r="T614" s="54">
        <f t="shared" si="174"/>
        <v>756000</v>
      </c>
      <c r="U614" s="219"/>
    </row>
    <row r="615" spans="1:21" ht="61.5" customHeight="1" x14ac:dyDescent="0.3">
      <c r="A615" s="68" t="s">
        <v>1093</v>
      </c>
      <c r="B615" s="74" t="s">
        <v>2074</v>
      </c>
      <c r="C615" s="89" t="s">
        <v>1197</v>
      </c>
      <c r="D615" s="89" t="s">
        <v>2040</v>
      </c>
      <c r="E615" s="68">
        <v>2013</v>
      </c>
      <c r="F615" s="74" t="s">
        <v>24</v>
      </c>
      <c r="G615" s="68" t="s">
        <v>36</v>
      </c>
      <c r="H615" s="68" t="s">
        <v>37</v>
      </c>
      <c r="I615" s="68" t="s">
        <v>1104</v>
      </c>
      <c r="J615" s="68">
        <v>26.73</v>
      </c>
      <c r="K615" s="68" t="s">
        <v>241</v>
      </c>
      <c r="L615" s="75">
        <v>1236000</v>
      </c>
      <c r="M615" s="138">
        <v>274000</v>
      </c>
      <c r="N615" s="192">
        <v>0.85</v>
      </c>
      <c r="O615" s="37">
        <v>0.35</v>
      </c>
      <c r="P615" s="74">
        <v>26.73</v>
      </c>
      <c r="Q615" s="54">
        <f t="shared" si="173"/>
        <v>2178800</v>
      </c>
      <c r="R615" s="88">
        <v>0.5</v>
      </c>
      <c r="S615" s="192">
        <v>1</v>
      </c>
      <c r="T615" s="54">
        <f t="shared" si="174"/>
        <v>1089000</v>
      </c>
      <c r="U615" s="12">
        <f t="shared" ref="U615:U622" si="175">T615</f>
        <v>1089000</v>
      </c>
    </row>
    <row r="616" spans="1:21" ht="61.5" customHeight="1" x14ac:dyDescent="0.3">
      <c r="A616" s="34" t="s">
        <v>1093</v>
      </c>
      <c r="B616" s="34" t="s">
        <v>1105</v>
      </c>
      <c r="C616" s="33" t="s">
        <v>1579</v>
      </c>
      <c r="D616" s="33" t="s">
        <v>2041</v>
      </c>
      <c r="E616" s="34">
        <v>2014</v>
      </c>
      <c r="F616" s="34" t="s">
        <v>24</v>
      </c>
      <c r="G616" s="34" t="s">
        <v>1160</v>
      </c>
      <c r="H616" s="34" t="s">
        <v>37</v>
      </c>
      <c r="I616" s="34" t="s">
        <v>44</v>
      </c>
      <c r="J616" s="34">
        <v>18.46</v>
      </c>
      <c r="K616" s="34" t="s">
        <v>241</v>
      </c>
      <c r="L616" s="75">
        <v>1210000</v>
      </c>
      <c r="M616" s="35">
        <v>329000</v>
      </c>
      <c r="N616" s="36">
        <v>0.85</v>
      </c>
      <c r="O616" s="37">
        <v>0.35</v>
      </c>
      <c r="P616" s="33">
        <v>18.46</v>
      </c>
      <c r="Q616" s="54">
        <f t="shared" si="173"/>
        <v>1806800</v>
      </c>
      <c r="R616" s="55">
        <v>0.5</v>
      </c>
      <c r="S616" s="55">
        <v>1</v>
      </c>
      <c r="T616" s="54">
        <f t="shared" si="174"/>
        <v>903000</v>
      </c>
      <c r="U616" s="12">
        <f t="shared" si="175"/>
        <v>903000</v>
      </c>
    </row>
    <row r="617" spans="1:21" ht="61.5" customHeight="1" x14ac:dyDescent="0.3">
      <c r="A617" s="34" t="s">
        <v>1093</v>
      </c>
      <c r="B617" s="34" t="s">
        <v>1105</v>
      </c>
      <c r="C617" s="34" t="s">
        <v>1580</v>
      </c>
      <c r="D617" s="33" t="s">
        <v>2042</v>
      </c>
      <c r="E617" s="34">
        <v>2015</v>
      </c>
      <c r="F617" s="34" t="s">
        <v>24</v>
      </c>
      <c r="G617" s="33" t="s">
        <v>691</v>
      </c>
      <c r="H617" s="34" t="s">
        <v>37</v>
      </c>
      <c r="I617" s="34" t="s">
        <v>44</v>
      </c>
      <c r="J617" s="34">
        <v>13.135</v>
      </c>
      <c r="K617" s="34" t="s">
        <v>241</v>
      </c>
      <c r="L617" s="75">
        <v>1210000</v>
      </c>
      <c r="M617" s="35">
        <v>370000</v>
      </c>
      <c r="N617" s="36">
        <v>0.85</v>
      </c>
      <c r="O617" s="37">
        <v>0.35</v>
      </c>
      <c r="P617" s="33">
        <v>13.135</v>
      </c>
      <c r="Q617" s="54">
        <f t="shared" si="173"/>
        <v>1445800</v>
      </c>
      <c r="R617" s="55">
        <v>0.5</v>
      </c>
      <c r="S617" s="55">
        <v>0.5</v>
      </c>
      <c r="T617" s="54">
        <f t="shared" si="174"/>
        <v>361000</v>
      </c>
      <c r="U617" s="12">
        <f t="shared" si="175"/>
        <v>361000</v>
      </c>
    </row>
    <row r="618" spans="1:21" ht="61.5" customHeight="1" x14ac:dyDescent="0.3">
      <c r="A618" s="34" t="s">
        <v>1093</v>
      </c>
      <c r="B618" s="34" t="s">
        <v>1105</v>
      </c>
      <c r="C618" s="34" t="s">
        <v>1581</v>
      </c>
      <c r="D618" s="33" t="s">
        <v>2042</v>
      </c>
      <c r="E618" s="34">
        <v>2015</v>
      </c>
      <c r="F618" s="34" t="s">
        <v>24</v>
      </c>
      <c r="G618" s="33" t="s">
        <v>691</v>
      </c>
      <c r="H618" s="34" t="s">
        <v>37</v>
      </c>
      <c r="I618" s="34" t="s">
        <v>44</v>
      </c>
      <c r="J618" s="34">
        <v>13.135</v>
      </c>
      <c r="K618" s="34" t="s">
        <v>241</v>
      </c>
      <c r="L618" s="75">
        <v>1210000</v>
      </c>
      <c r="M618" s="35">
        <v>370000</v>
      </c>
      <c r="N618" s="36">
        <v>0.85</v>
      </c>
      <c r="O618" s="37">
        <v>0.35</v>
      </c>
      <c r="P618" s="33">
        <v>13.135</v>
      </c>
      <c r="Q618" s="54">
        <f t="shared" si="173"/>
        <v>1445800</v>
      </c>
      <c r="R618" s="55">
        <v>0.5</v>
      </c>
      <c r="S618" s="55">
        <v>0.5</v>
      </c>
      <c r="T618" s="54">
        <f t="shared" si="174"/>
        <v>361000</v>
      </c>
      <c r="U618" s="12">
        <f t="shared" si="175"/>
        <v>361000</v>
      </c>
    </row>
    <row r="619" spans="1:21" ht="61.5" customHeight="1" x14ac:dyDescent="0.3">
      <c r="A619" s="34" t="s">
        <v>1093</v>
      </c>
      <c r="B619" s="34" t="s">
        <v>1105</v>
      </c>
      <c r="C619" s="34" t="s">
        <v>1582</v>
      </c>
      <c r="D619" s="33" t="s">
        <v>2041</v>
      </c>
      <c r="E619" s="34">
        <v>2015</v>
      </c>
      <c r="F619" s="34" t="s">
        <v>24</v>
      </c>
      <c r="G619" s="33" t="s">
        <v>700</v>
      </c>
      <c r="H619" s="34" t="s">
        <v>37</v>
      </c>
      <c r="I619" s="34" t="s">
        <v>44</v>
      </c>
      <c r="J619" s="34">
        <v>8.4499999999999993</v>
      </c>
      <c r="K619" s="34" t="s">
        <v>241</v>
      </c>
      <c r="L619" s="75">
        <v>1210000</v>
      </c>
      <c r="M619" s="35">
        <v>370000</v>
      </c>
      <c r="N619" s="36">
        <v>0.85</v>
      </c>
      <c r="O619" s="37">
        <v>0.35</v>
      </c>
      <c r="P619" s="33">
        <v>8.4499999999999993</v>
      </c>
      <c r="Q619" s="54">
        <f t="shared" si="173"/>
        <v>930100</v>
      </c>
      <c r="R619" s="55">
        <v>0.5</v>
      </c>
      <c r="S619" s="55">
        <v>1</v>
      </c>
      <c r="T619" s="54">
        <f t="shared" si="174"/>
        <v>465000</v>
      </c>
      <c r="U619" s="12">
        <f t="shared" si="175"/>
        <v>465000</v>
      </c>
    </row>
    <row r="620" spans="1:21" ht="61.5" customHeight="1" x14ac:dyDescent="0.3">
      <c r="A620" s="34" t="s">
        <v>1093</v>
      </c>
      <c r="B620" s="34" t="s">
        <v>1106</v>
      </c>
      <c r="C620" s="34" t="s">
        <v>1583</v>
      </c>
      <c r="D620" s="33" t="s">
        <v>2043</v>
      </c>
      <c r="E620" s="34">
        <v>2015</v>
      </c>
      <c r="F620" s="34" t="s">
        <v>24</v>
      </c>
      <c r="G620" s="33" t="s">
        <v>698</v>
      </c>
      <c r="H620" s="34" t="s">
        <v>222</v>
      </c>
      <c r="I620" s="34" t="s">
        <v>296</v>
      </c>
      <c r="J620" s="34">
        <v>2</v>
      </c>
      <c r="K620" s="34" t="s">
        <v>241</v>
      </c>
      <c r="L620" s="75">
        <v>1193000</v>
      </c>
      <c r="M620" s="35">
        <v>299000</v>
      </c>
      <c r="N620" s="36">
        <v>0.85</v>
      </c>
      <c r="O620" s="37">
        <v>0.35</v>
      </c>
      <c r="P620" s="33">
        <v>2</v>
      </c>
      <c r="Q620" s="54">
        <f t="shared" si="173"/>
        <v>177900</v>
      </c>
      <c r="R620" s="55">
        <v>0.5</v>
      </c>
      <c r="S620" s="55">
        <v>1</v>
      </c>
      <c r="T620" s="54">
        <f t="shared" si="174"/>
        <v>88000</v>
      </c>
      <c r="U620" s="12">
        <f t="shared" si="175"/>
        <v>88000</v>
      </c>
    </row>
    <row r="621" spans="1:21" ht="61.5" customHeight="1" x14ac:dyDescent="0.3">
      <c r="A621" s="34" t="s">
        <v>1093</v>
      </c>
      <c r="B621" s="34" t="s">
        <v>1106</v>
      </c>
      <c r="C621" s="34" t="s">
        <v>1584</v>
      </c>
      <c r="D621" s="33" t="s">
        <v>2043</v>
      </c>
      <c r="E621" s="34">
        <v>2015</v>
      </c>
      <c r="F621" s="34" t="s">
        <v>24</v>
      </c>
      <c r="G621" s="33" t="s">
        <v>708</v>
      </c>
      <c r="H621" s="34" t="s">
        <v>222</v>
      </c>
      <c r="I621" s="34" t="s">
        <v>296</v>
      </c>
      <c r="J621" s="34">
        <v>2</v>
      </c>
      <c r="K621" s="34" t="s">
        <v>241</v>
      </c>
      <c r="L621" s="75">
        <v>1193000</v>
      </c>
      <c r="M621" s="35">
        <v>299000</v>
      </c>
      <c r="N621" s="36">
        <v>0.85</v>
      </c>
      <c r="O621" s="37">
        <v>0.35</v>
      </c>
      <c r="P621" s="33">
        <v>2</v>
      </c>
      <c r="Q621" s="54">
        <f t="shared" si="173"/>
        <v>177900</v>
      </c>
      <c r="R621" s="55">
        <v>0.5</v>
      </c>
      <c r="S621" s="55">
        <v>1</v>
      </c>
      <c r="T621" s="54">
        <f t="shared" si="174"/>
        <v>88000</v>
      </c>
      <c r="U621" s="12">
        <f>T621</f>
        <v>88000</v>
      </c>
    </row>
    <row r="622" spans="1:21" ht="61.5" customHeight="1" x14ac:dyDescent="0.3">
      <c r="A622" s="34" t="s">
        <v>1093</v>
      </c>
      <c r="B622" s="34" t="s">
        <v>1106</v>
      </c>
      <c r="C622" s="34" t="s">
        <v>1584</v>
      </c>
      <c r="D622" s="33" t="s">
        <v>2043</v>
      </c>
      <c r="E622" s="34">
        <v>2015</v>
      </c>
      <c r="F622" s="34" t="s">
        <v>24</v>
      </c>
      <c r="G622" s="33" t="s">
        <v>690</v>
      </c>
      <c r="H622" s="34" t="s">
        <v>37</v>
      </c>
      <c r="I622" s="34" t="s">
        <v>296</v>
      </c>
      <c r="J622" s="34">
        <v>6.16</v>
      </c>
      <c r="K622" s="34" t="s">
        <v>241</v>
      </c>
      <c r="L622" s="75">
        <v>1193000</v>
      </c>
      <c r="M622" s="35">
        <v>299000</v>
      </c>
      <c r="N622" s="36">
        <v>0.85</v>
      </c>
      <c r="O622" s="37">
        <v>0.35</v>
      </c>
      <c r="P622" s="33">
        <v>6.16</v>
      </c>
      <c r="Q622" s="54">
        <f t="shared" si="173"/>
        <v>547900</v>
      </c>
      <c r="R622" s="55">
        <v>0.5</v>
      </c>
      <c r="S622" s="55">
        <v>1</v>
      </c>
      <c r="T622" s="54">
        <f t="shared" si="174"/>
        <v>273000</v>
      </c>
      <c r="U622" s="12">
        <f t="shared" si="175"/>
        <v>273000</v>
      </c>
    </row>
    <row r="623" spans="1:21" ht="61.5" customHeight="1" x14ac:dyDescent="0.3">
      <c r="A623" s="68" t="s">
        <v>1107</v>
      </c>
      <c r="B623" s="69" t="s">
        <v>2073</v>
      </c>
      <c r="C623" s="69" t="s">
        <v>1346</v>
      </c>
      <c r="D623" s="69" t="s">
        <v>2044</v>
      </c>
      <c r="E623" s="130">
        <v>2015</v>
      </c>
      <c r="F623" s="53" t="s">
        <v>579</v>
      </c>
      <c r="G623" s="130" t="s">
        <v>580</v>
      </c>
      <c r="H623" s="130" t="s">
        <v>599</v>
      </c>
      <c r="I623" s="130" t="s">
        <v>852</v>
      </c>
      <c r="J623" s="130">
        <v>13.86</v>
      </c>
      <c r="K623" s="130" t="s">
        <v>804</v>
      </c>
      <c r="L623" s="75">
        <v>1275000</v>
      </c>
      <c r="M623" s="35">
        <v>308000</v>
      </c>
      <c r="N623" s="71">
        <v>0.85</v>
      </c>
      <c r="O623" s="71">
        <v>0.35</v>
      </c>
      <c r="P623" s="33">
        <v>13.86</v>
      </c>
      <c r="Q623" s="72">
        <f t="shared" ref="Q623:Q627" si="176">FLOOR(M623*N623*O623*P623,100)</f>
        <v>1269900</v>
      </c>
      <c r="R623" s="71">
        <v>0.5</v>
      </c>
      <c r="S623" s="71">
        <v>1</v>
      </c>
      <c r="T623" s="72">
        <f t="shared" ref="T623:T627" si="177">ROUNDDOWN(Q623*R623*S623,-3)</f>
        <v>634000</v>
      </c>
      <c r="U623" s="45">
        <f t="shared" ref="U623:U624" si="178">T623</f>
        <v>634000</v>
      </c>
    </row>
    <row r="624" spans="1:21" ht="61.5" customHeight="1" x14ac:dyDescent="0.3">
      <c r="A624" s="68" t="s">
        <v>1107</v>
      </c>
      <c r="B624" s="69" t="s">
        <v>2072</v>
      </c>
      <c r="C624" s="69" t="s">
        <v>1585</v>
      </c>
      <c r="D624" s="69" t="s">
        <v>2045</v>
      </c>
      <c r="E624" s="70">
        <v>2016</v>
      </c>
      <c r="F624" s="70" t="s">
        <v>579</v>
      </c>
      <c r="G624" s="70" t="s">
        <v>621</v>
      </c>
      <c r="H624" s="70" t="s">
        <v>711</v>
      </c>
      <c r="I624" s="70" t="s">
        <v>852</v>
      </c>
      <c r="J624" s="70">
        <v>1.4</v>
      </c>
      <c r="K624" s="70" t="s">
        <v>804</v>
      </c>
      <c r="L624" s="75">
        <v>1297000</v>
      </c>
      <c r="M624" s="35">
        <v>325000</v>
      </c>
      <c r="N624" s="71">
        <v>0.85</v>
      </c>
      <c r="O624" s="71">
        <v>0.35</v>
      </c>
      <c r="P624" s="33">
        <v>1.4</v>
      </c>
      <c r="Q624" s="72">
        <f t="shared" si="176"/>
        <v>135300</v>
      </c>
      <c r="R624" s="71">
        <v>0.5</v>
      </c>
      <c r="S624" s="71">
        <v>1</v>
      </c>
      <c r="T624" s="72">
        <f t="shared" si="177"/>
        <v>67000</v>
      </c>
      <c r="U624" s="73">
        <f t="shared" si="178"/>
        <v>67000</v>
      </c>
    </row>
    <row r="625" spans="1:21" ht="61.5" customHeight="1" x14ac:dyDescent="0.3">
      <c r="A625" s="34" t="s">
        <v>1108</v>
      </c>
      <c r="B625" s="33" t="s">
        <v>1109</v>
      </c>
      <c r="C625" s="33" t="s">
        <v>1586</v>
      </c>
      <c r="D625" s="33" t="s">
        <v>2046</v>
      </c>
      <c r="E625" s="34">
        <v>2008</v>
      </c>
      <c r="F625" s="34" t="s">
        <v>24</v>
      </c>
      <c r="G625" s="34" t="s">
        <v>25</v>
      </c>
      <c r="H625" s="34" t="s">
        <v>239</v>
      </c>
      <c r="I625" s="34" t="s">
        <v>296</v>
      </c>
      <c r="J625" s="34">
        <v>44</v>
      </c>
      <c r="K625" s="193" t="s">
        <v>878</v>
      </c>
      <c r="L625" s="75">
        <v>2208000</v>
      </c>
      <c r="M625" s="87">
        <v>234000</v>
      </c>
      <c r="N625" s="88">
        <v>0.85</v>
      </c>
      <c r="O625" s="37">
        <v>0.35</v>
      </c>
      <c r="P625" s="33">
        <v>44</v>
      </c>
      <c r="Q625" s="54">
        <f t="shared" si="176"/>
        <v>3063000</v>
      </c>
      <c r="R625" s="88">
        <v>1</v>
      </c>
      <c r="S625" s="88">
        <v>0.4</v>
      </c>
      <c r="T625" s="54">
        <f t="shared" si="177"/>
        <v>1225000</v>
      </c>
      <c r="U625" s="49">
        <f t="shared" ref="U625" si="179">T625</f>
        <v>1225000</v>
      </c>
    </row>
    <row r="626" spans="1:21" ht="61.5" customHeight="1" x14ac:dyDescent="0.3">
      <c r="A626" s="34" t="s">
        <v>1108</v>
      </c>
      <c r="B626" s="33" t="s">
        <v>2071</v>
      </c>
      <c r="C626" s="33" t="s">
        <v>1587</v>
      </c>
      <c r="D626" s="33" t="s">
        <v>2047</v>
      </c>
      <c r="E626" s="34">
        <v>2014</v>
      </c>
      <c r="F626" s="34" t="s">
        <v>24</v>
      </c>
      <c r="G626" s="34" t="s">
        <v>562</v>
      </c>
      <c r="H626" s="34" t="s">
        <v>37</v>
      </c>
      <c r="I626" s="34" t="s">
        <v>296</v>
      </c>
      <c r="J626" s="34">
        <v>17.7</v>
      </c>
      <c r="K626" s="33" t="s">
        <v>241</v>
      </c>
      <c r="L626" s="75">
        <v>1018000</v>
      </c>
      <c r="M626" s="87">
        <v>283000</v>
      </c>
      <c r="N626" s="55">
        <v>0.85</v>
      </c>
      <c r="O626" s="62">
        <v>0.35</v>
      </c>
      <c r="P626" s="33">
        <v>17.7</v>
      </c>
      <c r="Q626" s="54">
        <f t="shared" si="176"/>
        <v>1490200</v>
      </c>
      <c r="R626" s="55">
        <v>0.5</v>
      </c>
      <c r="S626" s="55">
        <v>1</v>
      </c>
      <c r="T626" s="54">
        <f t="shared" si="177"/>
        <v>745000</v>
      </c>
      <c r="U626" s="48">
        <f t="shared" ref="U626" si="180">T626</f>
        <v>745000</v>
      </c>
    </row>
    <row r="627" spans="1:21" ht="61.5" customHeight="1" x14ac:dyDescent="0.3">
      <c r="A627" s="34" t="s">
        <v>1108</v>
      </c>
      <c r="B627" s="34" t="s">
        <v>1110</v>
      </c>
      <c r="C627" s="33" t="s">
        <v>1588</v>
      </c>
      <c r="D627" s="33" t="s">
        <v>2048</v>
      </c>
      <c r="E627" s="34">
        <v>2016</v>
      </c>
      <c r="F627" s="34" t="s">
        <v>545</v>
      </c>
      <c r="G627" s="34" t="s">
        <v>25</v>
      </c>
      <c r="H627" s="34" t="s">
        <v>1064</v>
      </c>
      <c r="I627" s="34" t="s">
        <v>238</v>
      </c>
      <c r="J627" s="34">
        <v>18</v>
      </c>
      <c r="K627" s="33" t="s">
        <v>241</v>
      </c>
      <c r="L627" s="75">
        <v>1167000</v>
      </c>
      <c r="M627" s="35">
        <v>187000</v>
      </c>
      <c r="N627" s="36">
        <v>1</v>
      </c>
      <c r="O627" s="37">
        <v>0.35</v>
      </c>
      <c r="P627" s="53">
        <v>18</v>
      </c>
      <c r="Q627" s="54">
        <f t="shared" si="176"/>
        <v>1178100</v>
      </c>
      <c r="R627" s="55">
        <v>1</v>
      </c>
      <c r="S627" s="55">
        <v>1</v>
      </c>
      <c r="T627" s="54">
        <f t="shared" si="177"/>
        <v>1178000</v>
      </c>
      <c r="U627" s="48">
        <f>T627</f>
        <v>1178000</v>
      </c>
    </row>
    <row r="628" spans="1:21" ht="61.5" customHeight="1" x14ac:dyDescent="0.3">
      <c r="A628" s="221" t="s">
        <v>1108</v>
      </c>
      <c r="B628" s="225" t="s">
        <v>1114</v>
      </c>
      <c r="C628" s="225" t="s">
        <v>1419</v>
      </c>
      <c r="D628" s="225" t="s">
        <v>2049</v>
      </c>
      <c r="E628" s="104">
        <v>2017</v>
      </c>
      <c r="F628" s="104" t="s">
        <v>1111</v>
      </c>
      <c r="G628" s="104" t="s">
        <v>1113</v>
      </c>
      <c r="H628" s="104" t="s">
        <v>1115</v>
      </c>
      <c r="I628" s="104" t="s">
        <v>1116</v>
      </c>
      <c r="J628" s="59">
        <v>11.7</v>
      </c>
      <c r="K628" s="59" t="s">
        <v>1112</v>
      </c>
      <c r="L628" s="75">
        <v>1540000</v>
      </c>
      <c r="M628" s="54">
        <v>342000</v>
      </c>
      <c r="N628" s="55">
        <v>0.85</v>
      </c>
      <c r="O628" s="62">
        <v>0.35</v>
      </c>
      <c r="P628" s="53">
        <v>11.7</v>
      </c>
      <c r="Q628" s="54">
        <f t="shared" ref="Q628:Q635" si="181">FLOOR(M628*N628*O628*P628,100)</f>
        <v>1190400</v>
      </c>
      <c r="R628" s="55">
        <v>0.5</v>
      </c>
      <c r="S628" s="62">
        <v>1</v>
      </c>
      <c r="T628" s="54">
        <f t="shared" ref="T628:T634" si="182">ROUNDDOWN(Q628*R628*S628,-3)</f>
        <v>595000</v>
      </c>
      <c r="U628" s="227">
        <f>SUM(T628:T629)</f>
        <v>991000</v>
      </c>
    </row>
    <row r="629" spans="1:21" ht="61.5" customHeight="1" x14ac:dyDescent="0.3">
      <c r="A629" s="212"/>
      <c r="B629" s="226"/>
      <c r="C629" s="226"/>
      <c r="D629" s="226"/>
      <c r="E629" s="104">
        <v>2017</v>
      </c>
      <c r="F629" s="104" t="s">
        <v>1111</v>
      </c>
      <c r="G629" s="104" t="s">
        <v>1113</v>
      </c>
      <c r="H629" s="104" t="s">
        <v>1115</v>
      </c>
      <c r="I629" s="104" t="s">
        <v>1116</v>
      </c>
      <c r="J629" s="59">
        <v>7.8</v>
      </c>
      <c r="K629" s="59" t="s">
        <v>1112</v>
      </c>
      <c r="L629" s="75">
        <v>1540000</v>
      </c>
      <c r="M629" s="54">
        <v>342000</v>
      </c>
      <c r="N629" s="55">
        <v>0.85</v>
      </c>
      <c r="O629" s="62">
        <v>0.35</v>
      </c>
      <c r="P629" s="53">
        <v>7.8</v>
      </c>
      <c r="Q629" s="54">
        <f t="shared" si="181"/>
        <v>793600</v>
      </c>
      <c r="R629" s="55">
        <v>0.5</v>
      </c>
      <c r="S629" s="62">
        <v>1</v>
      </c>
      <c r="T629" s="54">
        <f t="shared" si="182"/>
        <v>396000</v>
      </c>
      <c r="U629" s="228"/>
    </row>
    <row r="630" spans="1:21" ht="61.5" customHeight="1" x14ac:dyDescent="0.3">
      <c r="A630" s="140" t="s">
        <v>1117</v>
      </c>
      <c r="B630" s="140" t="s">
        <v>2070</v>
      </c>
      <c r="C630" s="140" t="s">
        <v>1589</v>
      </c>
      <c r="D630" s="57" t="s">
        <v>2050</v>
      </c>
      <c r="E630" s="140">
        <v>2012</v>
      </c>
      <c r="F630" s="140" t="s">
        <v>24</v>
      </c>
      <c r="G630" s="140" t="s">
        <v>36</v>
      </c>
      <c r="H630" s="140" t="s">
        <v>37</v>
      </c>
      <c r="I630" s="140" t="s">
        <v>56</v>
      </c>
      <c r="J630" s="140">
        <v>9.8800000000000008</v>
      </c>
      <c r="K630" s="194" t="s">
        <v>498</v>
      </c>
      <c r="L630" s="72">
        <v>1144000</v>
      </c>
      <c r="M630" s="143">
        <v>519000</v>
      </c>
      <c r="N630" s="136">
        <v>0.85</v>
      </c>
      <c r="O630" s="142">
        <v>0.35</v>
      </c>
      <c r="P630" s="57">
        <v>9.8800000000000008</v>
      </c>
      <c r="Q630" s="195">
        <f t="shared" si="181"/>
        <v>1525400</v>
      </c>
      <c r="R630" s="71">
        <v>1</v>
      </c>
      <c r="S630" s="71">
        <v>1</v>
      </c>
      <c r="T630" s="195">
        <f t="shared" si="182"/>
        <v>1525000</v>
      </c>
      <c r="U630" s="60">
        <f>T630</f>
        <v>1525000</v>
      </c>
    </row>
    <row r="631" spans="1:21" ht="61.5" customHeight="1" x14ac:dyDescent="0.3">
      <c r="A631" s="34" t="s">
        <v>1117</v>
      </c>
      <c r="B631" s="33" t="s">
        <v>1118</v>
      </c>
      <c r="C631" s="34" t="s">
        <v>1590</v>
      </c>
      <c r="D631" s="34" t="s">
        <v>2051</v>
      </c>
      <c r="E631" s="34">
        <v>2013</v>
      </c>
      <c r="F631" s="34" t="s">
        <v>24</v>
      </c>
      <c r="G631" s="34" t="s">
        <v>36</v>
      </c>
      <c r="H631" s="34" t="s">
        <v>37</v>
      </c>
      <c r="I631" s="34" t="s">
        <v>44</v>
      </c>
      <c r="J631" s="34">
        <v>4</v>
      </c>
      <c r="K631" s="146" t="s">
        <v>498</v>
      </c>
      <c r="L631" s="75">
        <v>1001000</v>
      </c>
      <c r="M631" s="35">
        <v>241000</v>
      </c>
      <c r="N631" s="126">
        <v>0.85</v>
      </c>
      <c r="O631" s="37">
        <v>0.35</v>
      </c>
      <c r="P631" s="33">
        <v>4</v>
      </c>
      <c r="Q631" s="54">
        <f t="shared" si="181"/>
        <v>286700</v>
      </c>
      <c r="R631" s="36">
        <v>1</v>
      </c>
      <c r="S631" s="36">
        <v>1</v>
      </c>
      <c r="T631" s="54">
        <f t="shared" si="182"/>
        <v>286000</v>
      </c>
      <c r="U631" s="12">
        <f>T631</f>
        <v>286000</v>
      </c>
    </row>
    <row r="632" spans="1:21" ht="61.5" customHeight="1" x14ac:dyDescent="0.3">
      <c r="A632" s="220" t="s">
        <v>1117</v>
      </c>
      <c r="B632" s="220" t="s">
        <v>2069</v>
      </c>
      <c r="C632" s="224" t="s">
        <v>1591</v>
      </c>
      <c r="D632" s="224" t="s">
        <v>2052</v>
      </c>
      <c r="E632" s="34">
        <v>2014</v>
      </c>
      <c r="F632" s="34" t="s">
        <v>24</v>
      </c>
      <c r="G632" s="34" t="s">
        <v>562</v>
      </c>
      <c r="H632" s="34" t="s">
        <v>37</v>
      </c>
      <c r="I632" s="34" t="s">
        <v>91</v>
      </c>
      <c r="J632" s="34">
        <v>5</v>
      </c>
      <c r="K632" s="146" t="s">
        <v>498</v>
      </c>
      <c r="L632" s="75">
        <v>936900</v>
      </c>
      <c r="M632" s="35">
        <v>275000</v>
      </c>
      <c r="N632" s="126">
        <v>0.85</v>
      </c>
      <c r="O632" s="37">
        <v>0.35</v>
      </c>
      <c r="P632" s="33">
        <v>5</v>
      </c>
      <c r="Q632" s="54">
        <f t="shared" si="181"/>
        <v>409000</v>
      </c>
      <c r="R632" s="36">
        <v>0.5</v>
      </c>
      <c r="S632" s="36">
        <v>1</v>
      </c>
      <c r="T632" s="54">
        <f t="shared" si="182"/>
        <v>204000</v>
      </c>
      <c r="U632" s="218">
        <f>T632+T633</f>
        <v>567000</v>
      </c>
    </row>
    <row r="633" spans="1:21" ht="61.5" customHeight="1" x14ac:dyDescent="0.3">
      <c r="A633" s="220"/>
      <c r="B633" s="220"/>
      <c r="C633" s="224"/>
      <c r="D633" s="224"/>
      <c r="E633" s="34">
        <v>2015</v>
      </c>
      <c r="F633" s="34" t="s">
        <v>24</v>
      </c>
      <c r="G633" s="34" t="s">
        <v>562</v>
      </c>
      <c r="H633" s="34" t="s">
        <v>37</v>
      </c>
      <c r="I633" s="34" t="s">
        <v>44</v>
      </c>
      <c r="J633" s="34">
        <v>7</v>
      </c>
      <c r="K633" s="146" t="s">
        <v>498</v>
      </c>
      <c r="L633" s="75">
        <v>936900</v>
      </c>
      <c r="M633" s="35">
        <v>349000</v>
      </c>
      <c r="N633" s="126">
        <v>0.85</v>
      </c>
      <c r="O633" s="37">
        <v>0.35</v>
      </c>
      <c r="P633" s="33">
        <v>7</v>
      </c>
      <c r="Q633" s="54">
        <f t="shared" si="181"/>
        <v>726700</v>
      </c>
      <c r="R633" s="36">
        <v>0.5</v>
      </c>
      <c r="S633" s="36">
        <v>1</v>
      </c>
      <c r="T633" s="54">
        <f t="shared" si="182"/>
        <v>363000</v>
      </c>
      <c r="U633" s="219"/>
    </row>
    <row r="634" spans="1:21" ht="61.5" customHeight="1" x14ac:dyDescent="0.3">
      <c r="A634" s="34" t="s">
        <v>1117</v>
      </c>
      <c r="B634" s="33" t="s">
        <v>2068</v>
      </c>
      <c r="C634" s="89" t="s">
        <v>1395</v>
      </c>
      <c r="D634" s="89" t="s">
        <v>2053</v>
      </c>
      <c r="E634" s="34">
        <v>2014</v>
      </c>
      <c r="F634" s="34" t="s">
        <v>24</v>
      </c>
      <c r="G634" s="34" t="s">
        <v>562</v>
      </c>
      <c r="H634" s="34" t="s">
        <v>37</v>
      </c>
      <c r="I634" s="34" t="s">
        <v>44</v>
      </c>
      <c r="J634" s="34">
        <v>9</v>
      </c>
      <c r="K634" s="146" t="s">
        <v>498</v>
      </c>
      <c r="L634" s="75">
        <v>900000</v>
      </c>
      <c r="M634" s="35">
        <v>330000</v>
      </c>
      <c r="N634" s="126">
        <v>0.85</v>
      </c>
      <c r="O634" s="37">
        <v>0.35</v>
      </c>
      <c r="P634" s="33">
        <v>9</v>
      </c>
      <c r="Q634" s="54">
        <f t="shared" si="181"/>
        <v>883500</v>
      </c>
      <c r="R634" s="36">
        <v>0.5</v>
      </c>
      <c r="S634" s="36">
        <v>1</v>
      </c>
      <c r="T634" s="54">
        <f t="shared" si="182"/>
        <v>441000</v>
      </c>
      <c r="U634" s="12">
        <f>T634</f>
        <v>441000</v>
      </c>
    </row>
    <row r="635" spans="1:21" ht="61.5" customHeight="1" x14ac:dyDescent="0.3">
      <c r="A635" s="34" t="s">
        <v>1119</v>
      </c>
      <c r="B635" s="33" t="s">
        <v>2067</v>
      </c>
      <c r="C635" s="33" t="s">
        <v>1592</v>
      </c>
      <c r="D635" s="33" t="s">
        <v>2054</v>
      </c>
      <c r="E635" s="34">
        <v>2010</v>
      </c>
      <c r="F635" s="34" t="s">
        <v>35</v>
      </c>
      <c r="G635" s="34" t="s">
        <v>1120</v>
      </c>
      <c r="H635" s="34" t="s">
        <v>34</v>
      </c>
      <c r="I635" s="34" t="s">
        <v>48</v>
      </c>
      <c r="J635" s="34">
        <v>10.8</v>
      </c>
      <c r="K635" s="178" t="s">
        <v>492</v>
      </c>
      <c r="L635" s="75">
        <v>1017000</v>
      </c>
      <c r="M635" s="75">
        <v>261000</v>
      </c>
      <c r="N635" s="196">
        <v>0.85</v>
      </c>
      <c r="O635" s="36">
        <v>0.35</v>
      </c>
      <c r="P635" s="33">
        <v>10.8</v>
      </c>
      <c r="Q635" s="63">
        <f t="shared" si="181"/>
        <v>838500</v>
      </c>
      <c r="R635" s="36">
        <v>0.5</v>
      </c>
      <c r="S635" s="36">
        <v>1</v>
      </c>
      <c r="T635" s="35">
        <f t="shared" ref="T635" si="183">ROUNDDOWN(Q635*R635*S635,-3)</f>
        <v>419000</v>
      </c>
      <c r="U635" s="38">
        <f t="shared" ref="U635" si="184">T635</f>
        <v>419000</v>
      </c>
    </row>
    <row r="636" spans="1:21" ht="61.5" customHeight="1" x14ac:dyDescent="0.3">
      <c r="A636" s="220" t="s">
        <v>1119</v>
      </c>
      <c r="B636" s="221" t="s">
        <v>1121</v>
      </c>
      <c r="C636" s="222" t="s">
        <v>1593</v>
      </c>
      <c r="D636" s="223" t="s">
        <v>2055</v>
      </c>
      <c r="E636" s="34">
        <v>2015</v>
      </c>
      <c r="F636" s="34" t="s">
        <v>24</v>
      </c>
      <c r="G636" s="33" t="s">
        <v>1122</v>
      </c>
      <c r="H636" s="34" t="s">
        <v>239</v>
      </c>
      <c r="I636" s="34" t="s">
        <v>44</v>
      </c>
      <c r="J636" s="34">
        <v>4.5</v>
      </c>
      <c r="K636" s="178" t="s">
        <v>28</v>
      </c>
      <c r="L636" s="75">
        <v>993800</v>
      </c>
      <c r="M636" s="139">
        <v>408000</v>
      </c>
      <c r="N636" s="126">
        <v>0.85</v>
      </c>
      <c r="O636" s="37">
        <v>0.35</v>
      </c>
      <c r="P636" s="33">
        <v>4.5</v>
      </c>
      <c r="Q636" s="139">
        <f>FLOOR(M636*N636*O636*P636,100)</f>
        <v>546200</v>
      </c>
      <c r="R636" s="36">
        <v>1</v>
      </c>
      <c r="S636" s="36">
        <v>1</v>
      </c>
      <c r="T636" s="139">
        <f>ROUNDDOWN(Q636*R636*S636,-3)</f>
        <v>546000</v>
      </c>
      <c r="U636" s="64">
        <f>T636</f>
        <v>546000</v>
      </c>
    </row>
    <row r="637" spans="1:21" ht="61.5" customHeight="1" x14ac:dyDescent="0.3">
      <c r="A637" s="220"/>
      <c r="B637" s="212"/>
      <c r="C637" s="210"/>
      <c r="D637" s="223"/>
      <c r="E637" s="34">
        <v>2015</v>
      </c>
      <c r="F637" s="34" t="s">
        <v>24</v>
      </c>
      <c r="G637" s="33" t="s">
        <v>1122</v>
      </c>
      <c r="H637" s="34" t="s">
        <v>239</v>
      </c>
      <c r="I637" s="34" t="s">
        <v>91</v>
      </c>
      <c r="J637" s="34">
        <v>3</v>
      </c>
      <c r="K637" s="178" t="s">
        <v>28</v>
      </c>
      <c r="L637" s="75">
        <v>993800</v>
      </c>
      <c r="M637" s="139">
        <v>340000</v>
      </c>
      <c r="N637" s="126">
        <v>0.85</v>
      </c>
      <c r="O637" s="37">
        <v>0.35</v>
      </c>
      <c r="P637" s="33">
        <v>3</v>
      </c>
      <c r="Q637" s="139">
        <f>FLOOR(M637*N637*O637*P637,100)</f>
        <v>303400</v>
      </c>
      <c r="R637" s="36">
        <v>1</v>
      </c>
      <c r="S637" s="36">
        <v>1</v>
      </c>
      <c r="T637" s="139">
        <f>ROUNDDOWN(Q637*R637*S637,-3)</f>
        <v>303000</v>
      </c>
      <c r="U637" s="64">
        <f>T637</f>
        <v>303000</v>
      </c>
    </row>
    <row r="638" spans="1:21" ht="61.5" customHeight="1" x14ac:dyDescent="0.3">
      <c r="A638" s="34" t="s">
        <v>1119</v>
      </c>
      <c r="B638" s="33" t="s">
        <v>2066</v>
      </c>
      <c r="C638" s="34" t="s">
        <v>1594</v>
      </c>
      <c r="D638" s="117" t="s">
        <v>2056</v>
      </c>
      <c r="E638" s="34">
        <v>2006</v>
      </c>
      <c r="F638" s="34" t="s">
        <v>540</v>
      </c>
      <c r="G638" s="34" t="s">
        <v>541</v>
      </c>
      <c r="H638" s="34" t="s">
        <v>1123</v>
      </c>
      <c r="I638" s="34" t="s">
        <v>563</v>
      </c>
      <c r="J638" s="34">
        <v>10.5</v>
      </c>
      <c r="K638" s="197" t="s">
        <v>543</v>
      </c>
      <c r="L638" s="75">
        <v>1390000</v>
      </c>
      <c r="M638" s="139">
        <v>219000</v>
      </c>
      <c r="N638" s="126">
        <v>0.85</v>
      </c>
      <c r="O638" s="37">
        <v>0.35</v>
      </c>
      <c r="P638" s="33">
        <v>10.5</v>
      </c>
      <c r="Q638" s="139">
        <f>FLOOR(M638*N638*O638*P638,100)</f>
        <v>684100</v>
      </c>
      <c r="R638" s="36">
        <v>1</v>
      </c>
      <c r="S638" s="36">
        <v>1</v>
      </c>
      <c r="T638" s="139">
        <f>ROUNDDOWN(Q638*R638*S638,-3)</f>
        <v>684000</v>
      </c>
      <c r="U638" s="64">
        <f>T638</f>
        <v>684000</v>
      </c>
    </row>
    <row r="639" spans="1:21" ht="61.5" customHeight="1" x14ac:dyDescent="0.3">
      <c r="A639" s="104" t="s">
        <v>1124</v>
      </c>
      <c r="B639" s="59" t="s">
        <v>2065</v>
      </c>
      <c r="C639" s="59" t="s">
        <v>1595</v>
      </c>
      <c r="D639" s="59" t="s">
        <v>2057</v>
      </c>
      <c r="E639" s="104">
        <v>2011</v>
      </c>
      <c r="F639" s="104" t="s">
        <v>24</v>
      </c>
      <c r="G639" s="104" t="s">
        <v>25</v>
      </c>
      <c r="H639" s="104" t="s">
        <v>239</v>
      </c>
      <c r="I639" s="104" t="s">
        <v>44</v>
      </c>
      <c r="J639" s="104">
        <v>9</v>
      </c>
      <c r="K639" s="198" t="s">
        <v>878</v>
      </c>
      <c r="L639" s="75">
        <v>2013000</v>
      </c>
      <c r="M639" s="114">
        <v>357000</v>
      </c>
      <c r="N639" s="116">
        <v>0.85</v>
      </c>
      <c r="O639" s="115">
        <v>0.35</v>
      </c>
      <c r="P639" s="104">
        <v>9</v>
      </c>
      <c r="Q639" s="54">
        <f t="shared" ref="Q639:Q650" si="185">FLOOR(M639*N639*O639*P639,100)</f>
        <v>955800</v>
      </c>
      <c r="R639" s="116">
        <v>1</v>
      </c>
      <c r="S639" s="116">
        <v>1</v>
      </c>
      <c r="T639" s="54">
        <f t="shared" ref="T639:T650" si="186">ROUNDDOWN(Q639*R639*S639,-3)</f>
        <v>955000</v>
      </c>
      <c r="U639" s="12">
        <f>T639</f>
        <v>955000</v>
      </c>
    </row>
    <row r="640" spans="1:21" ht="61.5" customHeight="1" x14ac:dyDescent="0.3">
      <c r="A640" s="104" t="s">
        <v>1124</v>
      </c>
      <c r="B640" s="59" t="s">
        <v>2065</v>
      </c>
      <c r="C640" s="59" t="s">
        <v>1170</v>
      </c>
      <c r="D640" s="59" t="s">
        <v>2058</v>
      </c>
      <c r="E640" s="104">
        <v>2011</v>
      </c>
      <c r="F640" s="104" t="s">
        <v>24</v>
      </c>
      <c r="G640" s="104" t="s">
        <v>621</v>
      </c>
      <c r="H640" s="104" t="s">
        <v>239</v>
      </c>
      <c r="I640" s="104" t="s">
        <v>44</v>
      </c>
      <c r="J640" s="104">
        <v>4</v>
      </c>
      <c r="K640" s="198" t="s">
        <v>878</v>
      </c>
      <c r="L640" s="75">
        <v>2013000</v>
      </c>
      <c r="M640" s="114">
        <v>357000</v>
      </c>
      <c r="N640" s="116">
        <v>0.85</v>
      </c>
      <c r="O640" s="115">
        <v>0.35</v>
      </c>
      <c r="P640" s="104">
        <v>4</v>
      </c>
      <c r="Q640" s="54">
        <f t="shared" si="185"/>
        <v>424800</v>
      </c>
      <c r="R640" s="116">
        <v>1</v>
      </c>
      <c r="S640" s="116">
        <v>1</v>
      </c>
      <c r="T640" s="54">
        <f t="shared" si="186"/>
        <v>424000</v>
      </c>
      <c r="U640" s="12">
        <f>T640</f>
        <v>424000</v>
      </c>
    </row>
    <row r="641" spans="1:21" ht="61.5" customHeight="1" x14ac:dyDescent="0.3">
      <c r="A641" s="215" t="s">
        <v>1124</v>
      </c>
      <c r="B641" s="215" t="s">
        <v>1125</v>
      </c>
      <c r="C641" s="216" t="s">
        <v>1293</v>
      </c>
      <c r="D641" s="216" t="s">
        <v>2059</v>
      </c>
      <c r="E641" s="104">
        <v>1998</v>
      </c>
      <c r="F641" s="104" t="s">
        <v>24</v>
      </c>
      <c r="G641" s="104" t="s">
        <v>25</v>
      </c>
      <c r="H641" s="104" t="s">
        <v>424</v>
      </c>
      <c r="I641" s="104" t="s">
        <v>296</v>
      </c>
      <c r="J641" s="104">
        <v>14</v>
      </c>
      <c r="K641" s="198" t="s">
        <v>878</v>
      </c>
      <c r="L641" s="86">
        <v>2150000</v>
      </c>
      <c r="M641" s="114">
        <v>46000</v>
      </c>
      <c r="N641" s="116">
        <v>0.85</v>
      </c>
      <c r="O641" s="115">
        <v>0.35</v>
      </c>
      <c r="P641" s="104">
        <v>14</v>
      </c>
      <c r="Q641" s="54">
        <f t="shared" si="185"/>
        <v>191500</v>
      </c>
      <c r="R641" s="116">
        <v>1</v>
      </c>
      <c r="S641" s="116">
        <v>0.6</v>
      </c>
      <c r="T641" s="54">
        <f t="shared" si="186"/>
        <v>114000</v>
      </c>
      <c r="U641" s="218">
        <f>SUM(T641:T642)</f>
        <v>143000</v>
      </c>
    </row>
    <row r="642" spans="1:21" ht="61.5" customHeight="1" x14ac:dyDescent="0.3">
      <c r="A642" s="215"/>
      <c r="B642" s="215"/>
      <c r="C642" s="216"/>
      <c r="D642" s="216"/>
      <c r="E642" s="104">
        <v>1998</v>
      </c>
      <c r="F642" s="104" t="s">
        <v>24</v>
      </c>
      <c r="G642" s="104" t="s">
        <v>25</v>
      </c>
      <c r="H642" s="104" t="s">
        <v>239</v>
      </c>
      <c r="I642" s="104" t="s">
        <v>44</v>
      </c>
      <c r="J642" s="104">
        <v>3</v>
      </c>
      <c r="K642" s="198" t="s">
        <v>878</v>
      </c>
      <c r="L642" s="86">
        <v>2150000</v>
      </c>
      <c r="M642" s="114">
        <v>55000</v>
      </c>
      <c r="N642" s="116">
        <v>0.85</v>
      </c>
      <c r="O642" s="115">
        <v>0.35</v>
      </c>
      <c r="P642" s="104">
        <v>3</v>
      </c>
      <c r="Q642" s="54">
        <f t="shared" si="185"/>
        <v>49000</v>
      </c>
      <c r="R642" s="116">
        <v>1</v>
      </c>
      <c r="S642" s="116">
        <v>0.6</v>
      </c>
      <c r="T642" s="54">
        <f t="shared" si="186"/>
        <v>29000</v>
      </c>
      <c r="U642" s="219"/>
    </row>
    <row r="643" spans="1:21" ht="61.5" customHeight="1" x14ac:dyDescent="0.3">
      <c r="A643" s="34" t="s">
        <v>1126</v>
      </c>
      <c r="B643" s="33" t="s">
        <v>2064</v>
      </c>
      <c r="C643" s="34" t="s">
        <v>1596</v>
      </c>
      <c r="D643" s="33" t="s">
        <v>1127</v>
      </c>
      <c r="E643" s="34">
        <v>2004</v>
      </c>
      <c r="F643" s="34" t="s">
        <v>24</v>
      </c>
      <c r="G643" s="33" t="s">
        <v>173</v>
      </c>
      <c r="H643" s="34" t="s">
        <v>1128</v>
      </c>
      <c r="I643" s="34" t="s">
        <v>296</v>
      </c>
      <c r="J643" s="34">
        <v>24.65</v>
      </c>
      <c r="K643" s="191" t="s">
        <v>878</v>
      </c>
      <c r="L643" s="75">
        <v>962300</v>
      </c>
      <c r="M643" s="87">
        <v>127000</v>
      </c>
      <c r="N643" s="88">
        <v>0.85</v>
      </c>
      <c r="O643" s="36">
        <v>0.35</v>
      </c>
      <c r="P643" s="34">
        <v>24.65</v>
      </c>
      <c r="Q643" s="54">
        <f t="shared" si="185"/>
        <v>931300</v>
      </c>
      <c r="R643" s="88">
        <v>1</v>
      </c>
      <c r="S643" s="88">
        <v>1</v>
      </c>
      <c r="T643" s="54">
        <f t="shared" si="186"/>
        <v>931000</v>
      </c>
      <c r="U643" s="49">
        <f t="shared" ref="U643" si="187">T643</f>
        <v>931000</v>
      </c>
    </row>
    <row r="644" spans="1:21" ht="61.5" customHeight="1" x14ac:dyDescent="0.3">
      <c r="A644" s="130" t="s">
        <v>1126</v>
      </c>
      <c r="B644" s="53" t="s">
        <v>2063</v>
      </c>
      <c r="C644" s="53" t="s">
        <v>1597</v>
      </c>
      <c r="D644" s="53" t="s">
        <v>2060</v>
      </c>
      <c r="E644" s="130">
        <v>2015</v>
      </c>
      <c r="F644" s="130" t="s">
        <v>24</v>
      </c>
      <c r="G644" s="53" t="s">
        <v>1129</v>
      </c>
      <c r="H644" s="130" t="s">
        <v>424</v>
      </c>
      <c r="I644" s="130" t="s">
        <v>240</v>
      </c>
      <c r="J644" s="130">
        <v>7.5</v>
      </c>
      <c r="K644" s="130" t="s">
        <v>241</v>
      </c>
      <c r="L644" s="75">
        <v>1008000</v>
      </c>
      <c r="M644" s="35">
        <v>113000</v>
      </c>
      <c r="N644" s="36">
        <v>0.85</v>
      </c>
      <c r="O644" s="37">
        <v>0.35</v>
      </c>
      <c r="P644" s="130">
        <v>7.5</v>
      </c>
      <c r="Q644" s="54">
        <f t="shared" si="185"/>
        <v>252100</v>
      </c>
      <c r="R644" s="83">
        <v>0.5</v>
      </c>
      <c r="S644" s="81">
        <v>1</v>
      </c>
      <c r="T644" s="54">
        <f t="shared" si="186"/>
        <v>126000</v>
      </c>
      <c r="U644" s="49">
        <f t="shared" ref="U644" si="188">T644</f>
        <v>126000</v>
      </c>
    </row>
    <row r="645" spans="1:21" ht="61.5" customHeight="1" x14ac:dyDescent="0.3">
      <c r="A645" s="215" t="s">
        <v>1130</v>
      </c>
      <c r="B645" s="216" t="s">
        <v>1131</v>
      </c>
      <c r="C645" s="215" t="s">
        <v>1598</v>
      </c>
      <c r="D645" s="216" t="s">
        <v>1132</v>
      </c>
      <c r="E645" s="104">
        <v>1980</v>
      </c>
      <c r="F645" s="104" t="s">
        <v>545</v>
      </c>
      <c r="G645" s="104" t="s">
        <v>25</v>
      </c>
      <c r="H645" s="104" t="s">
        <v>424</v>
      </c>
      <c r="I645" s="104" t="s">
        <v>1133</v>
      </c>
      <c r="J645" s="104">
        <v>82</v>
      </c>
      <c r="K645" s="198" t="s">
        <v>878</v>
      </c>
      <c r="L645" s="75">
        <v>726000</v>
      </c>
      <c r="M645" s="114">
        <v>48000</v>
      </c>
      <c r="N645" s="116">
        <v>1</v>
      </c>
      <c r="O645" s="115">
        <v>0.35</v>
      </c>
      <c r="P645" s="104">
        <v>82</v>
      </c>
      <c r="Q645" s="199">
        <f t="shared" si="185"/>
        <v>1377600</v>
      </c>
      <c r="R645" s="116">
        <v>1</v>
      </c>
      <c r="S645" s="124">
        <v>1</v>
      </c>
      <c r="T645" s="199">
        <f t="shared" si="186"/>
        <v>1377000</v>
      </c>
      <c r="U645" s="217">
        <f>T645+T646</f>
        <v>1571000</v>
      </c>
    </row>
    <row r="646" spans="1:21" ht="61.5" customHeight="1" thickBot="1" x14ac:dyDescent="0.35">
      <c r="A646" s="215"/>
      <c r="B646" s="216"/>
      <c r="C646" s="215"/>
      <c r="D646" s="216"/>
      <c r="E646" s="104">
        <v>2012</v>
      </c>
      <c r="F646" s="104" t="s">
        <v>545</v>
      </c>
      <c r="G646" s="104" t="s">
        <v>25</v>
      </c>
      <c r="H646" s="104" t="s">
        <v>424</v>
      </c>
      <c r="I646" s="104" t="s">
        <v>558</v>
      </c>
      <c r="J646" s="104">
        <v>2</v>
      </c>
      <c r="K646" s="59" t="s">
        <v>241</v>
      </c>
      <c r="L646" s="75">
        <v>726000</v>
      </c>
      <c r="M646" s="114">
        <v>278000</v>
      </c>
      <c r="N646" s="116">
        <v>1</v>
      </c>
      <c r="O646" s="115">
        <v>0.35</v>
      </c>
      <c r="P646" s="104">
        <v>2</v>
      </c>
      <c r="Q646" s="199">
        <f t="shared" si="185"/>
        <v>194600</v>
      </c>
      <c r="R646" s="116">
        <v>1</v>
      </c>
      <c r="S646" s="124">
        <v>1</v>
      </c>
      <c r="T646" s="199">
        <f t="shared" si="186"/>
        <v>194000</v>
      </c>
      <c r="U646" s="214"/>
    </row>
    <row r="647" spans="1:21" ht="61.5" customHeight="1" thickTop="1" x14ac:dyDescent="0.3">
      <c r="A647" s="209" t="s">
        <v>1134</v>
      </c>
      <c r="B647" s="211" t="s">
        <v>1137</v>
      </c>
      <c r="C647" s="211" t="s">
        <v>1599</v>
      </c>
      <c r="D647" s="209" t="s">
        <v>1135</v>
      </c>
      <c r="E647" s="140">
        <v>2008</v>
      </c>
      <c r="F647" s="140" t="s">
        <v>579</v>
      </c>
      <c r="G647" s="140" t="s">
        <v>621</v>
      </c>
      <c r="H647" s="140" t="s">
        <v>1138</v>
      </c>
      <c r="I647" s="140" t="s">
        <v>852</v>
      </c>
      <c r="J647" s="140">
        <v>9</v>
      </c>
      <c r="K647" s="140" t="s">
        <v>804</v>
      </c>
      <c r="L647" s="200" t="s">
        <v>1136</v>
      </c>
      <c r="M647" s="201">
        <v>216000</v>
      </c>
      <c r="N647" s="202">
        <v>0.85</v>
      </c>
      <c r="O647" s="71">
        <v>0.35</v>
      </c>
      <c r="P647" s="57">
        <v>9</v>
      </c>
      <c r="Q647" s="195">
        <f t="shared" si="185"/>
        <v>578300</v>
      </c>
      <c r="R647" s="202">
        <v>1</v>
      </c>
      <c r="S647" s="203">
        <v>0.22</v>
      </c>
      <c r="T647" s="195">
        <f t="shared" si="186"/>
        <v>127000</v>
      </c>
      <c r="U647" s="213">
        <f>T647+T648</f>
        <v>207000</v>
      </c>
    </row>
    <row r="648" spans="1:21" ht="61.5" customHeight="1" x14ac:dyDescent="0.3">
      <c r="A648" s="210"/>
      <c r="B648" s="212"/>
      <c r="C648" s="212"/>
      <c r="D648" s="210"/>
      <c r="E648" s="34">
        <v>2017</v>
      </c>
      <c r="F648" s="34" t="s">
        <v>579</v>
      </c>
      <c r="G648" s="33" t="s">
        <v>621</v>
      </c>
      <c r="H648" s="34" t="s">
        <v>617</v>
      </c>
      <c r="I648" s="34" t="s">
        <v>597</v>
      </c>
      <c r="J648" s="34">
        <v>14</v>
      </c>
      <c r="K648" s="34" t="s">
        <v>1139</v>
      </c>
      <c r="L648" s="75">
        <v>1258000</v>
      </c>
      <c r="M648" s="35">
        <v>175000</v>
      </c>
      <c r="N648" s="36">
        <v>0.85</v>
      </c>
      <c r="O648" s="37">
        <v>0.35</v>
      </c>
      <c r="P648" s="33">
        <v>14</v>
      </c>
      <c r="Q648" s="86">
        <f t="shared" si="185"/>
        <v>728800</v>
      </c>
      <c r="R648" s="36">
        <v>0.5</v>
      </c>
      <c r="S648" s="36">
        <v>0.22</v>
      </c>
      <c r="T648" s="86">
        <f t="shared" si="186"/>
        <v>80000</v>
      </c>
      <c r="U648" s="214"/>
    </row>
    <row r="649" spans="1:21" ht="61.5" customHeight="1" x14ac:dyDescent="0.3">
      <c r="A649" s="34" t="s">
        <v>1140</v>
      </c>
      <c r="B649" s="34" t="s">
        <v>1141</v>
      </c>
      <c r="C649" s="34" t="s">
        <v>1600</v>
      </c>
      <c r="D649" s="33" t="s">
        <v>1142</v>
      </c>
      <c r="E649" s="34">
        <v>2011</v>
      </c>
      <c r="F649" s="34" t="s">
        <v>24</v>
      </c>
      <c r="G649" s="34" t="s">
        <v>1113</v>
      </c>
      <c r="H649" s="34" t="s">
        <v>1064</v>
      </c>
      <c r="I649" s="34" t="s">
        <v>238</v>
      </c>
      <c r="J649" s="34">
        <v>9</v>
      </c>
      <c r="K649" s="33" t="s">
        <v>512</v>
      </c>
      <c r="L649" s="75">
        <v>907200</v>
      </c>
      <c r="M649" s="75">
        <v>69000</v>
      </c>
      <c r="N649" s="36">
        <v>0.85</v>
      </c>
      <c r="O649" s="36">
        <v>0.35</v>
      </c>
      <c r="P649" s="34">
        <v>9</v>
      </c>
      <c r="Q649" s="75">
        <f t="shared" si="185"/>
        <v>184700</v>
      </c>
      <c r="R649" s="36">
        <v>1</v>
      </c>
      <c r="S649" s="36">
        <v>1</v>
      </c>
      <c r="T649" s="75">
        <f t="shared" si="186"/>
        <v>184000</v>
      </c>
      <c r="U649" s="45">
        <f>SUM(T649:T649)</f>
        <v>184000</v>
      </c>
    </row>
    <row r="650" spans="1:21" ht="61.5" customHeight="1" x14ac:dyDescent="0.3">
      <c r="A650" s="34" t="s">
        <v>1143</v>
      </c>
      <c r="B650" s="204" t="s">
        <v>1144</v>
      </c>
      <c r="C650" s="34" t="s">
        <v>1601</v>
      </c>
      <c r="D650" s="33" t="s">
        <v>2061</v>
      </c>
      <c r="E650" s="34">
        <v>2011</v>
      </c>
      <c r="F650" s="34" t="s">
        <v>1145</v>
      </c>
      <c r="G650" s="34" t="s">
        <v>40</v>
      </c>
      <c r="H650" s="34" t="s">
        <v>1146</v>
      </c>
      <c r="I650" s="34" t="s">
        <v>104</v>
      </c>
      <c r="J650" s="34">
        <v>18</v>
      </c>
      <c r="K650" s="33" t="s">
        <v>492</v>
      </c>
      <c r="L650" s="75">
        <v>966000</v>
      </c>
      <c r="M650" s="75">
        <v>69000</v>
      </c>
      <c r="N650" s="36">
        <v>1</v>
      </c>
      <c r="O650" s="36">
        <v>0.35</v>
      </c>
      <c r="P650" s="34">
        <v>18</v>
      </c>
      <c r="Q650" s="75">
        <f t="shared" si="185"/>
        <v>434700</v>
      </c>
      <c r="R650" s="36">
        <v>1</v>
      </c>
      <c r="S650" s="36">
        <v>1</v>
      </c>
      <c r="T650" s="75">
        <f t="shared" si="186"/>
        <v>434000</v>
      </c>
      <c r="U650" s="45">
        <f>T650</f>
        <v>434000</v>
      </c>
    </row>
    <row r="651" spans="1:21" ht="61.5" customHeight="1" x14ac:dyDescent="0.3">
      <c r="A651" s="33" t="s">
        <v>1147</v>
      </c>
      <c r="B651" s="34" t="s">
        <v>1148</v>
      </c>
      <c r="C651" s="34" t="s">
        <v>1602</v>
      </c>
      <c r="D651" s="33" t="s">
        <v>2062</v>
      </c>
      <c r="E651" s="34">
        <v>2015</v>
      </c>
      <c r="F651" s="34" t="s">
        <v>1149</v>
      </c>
      <c r="G651" s="33" t="s">
        <v>62</v>
      </c>
      <c r="H651" s="34" t="s">
        <v>37</v>
      </c>
      <c r="I651" s="34" t="s">
        <v>429</v>
      </c>
      <c r="J651" s="34">
        <v>8</v>
      </c>
      <c r="K651" s="34" t="s">
        <v>241</v>
      </c>
      <c r="L651" s="75">
        <v>1039000</v>
      </c>
      <c r="M651" s="75">
        <v>359000</v>
      </c>
      <c r="N651" s="36">
        <v>0.85</v>
      </c>
      <c r="O651" s="36">
        <v>0.35</v>
      </c>
      <c r="P651" s="34">
        <v>8</v>
      </c>
      <c r="Q651" s="75">
        <f>FLOOR(M651*N651*O651*P651,100)</f>
        <v>854400</v>
      </c>
      <c r="R651" s="36">
        <v>0.5</v>
      </c>
      <c r="S651" s="36">
        <v>1</v>
      </c>
      <c r="T651" s="75">
        <f>ROUNDDOWN(Q651*R651*S651,-3)</f>
        <v>427000</v>
      </c>
      <c r="U651" s="65">
        <f>T651</f>
        <v>427000</v>
      </c>
    </row>
    <row r="652" spans="1:21" ht="80.099999999999994" customHeight="1" x14ac:dyDescent="0.35">
      <c r="M652" s="35" ph="1"/>
    </row>
    <row r="653" spans="1:21" ht="80.099999999999994" customHeight="1" x14ac:dyDescent="0.35">
      <c r="M653" s="35" ph="1"/>
    </row>
    <row r="662" spans="13:13" ht="80.099999999999994" customHeight="1" x14ac:dyDescent="0.35">
      <c r="M662" s="35" ph="1"/>
    </row>
    <row r="663" spans="13:13" ht="80.099999999999994" customHeight="1" x14ac:dyDescent="0.35">
      <c r="M663" s="35" ph="1"/>
    </row>
  </sheetData>
  <autoFilter ref="A2:U242"/>
  <mergeCells count="611">
    <mergeCell ref="A1:B1"/>
    <mergeCell ref="C1:D1"/>
    <mergeCell ref="E1:K1"/>
    <mergeCell ref="L1:U1"/>
    <mergeCell ref="A14:A16"/>
    <mergeCell ref="B14:B16"/>
    <mergeCell ref="C14:C16"/>
    <mergeCell ref="D14:D16"/>
    <mergeCell ref="U14:U16"/>
    <mergeCell ref="A9:A10"/>
    <mergeCell ref="B9:B10"/>
    <mergeCell ref="C9:C10"/>
    <mergeCell ref="D9:D10"/>
    <mergeCell ref="U9:U10"/>
    <mergeCell ref="A18:A19"/>
    <mergeCell ref="B18:B19"/>
    <mergeCell ref="C18:C19"/>
    <mergeCell ref="D18:D19"/>
    <mergeCell ref="U18:U19"/>
    <mergeCell ref="A25:A27"/>
    <mergeCell ref="B25:B27"/>
    <mergeCell ref="C25:C27"/>
    <mergeCell ref="D25:D27"/>
    <mergeCell ref="U25:U27"/>
    <mergeCell ref="A23:A24"/>
    <mergeCell ref="B23:B24"/>
    <mergeCell ref="C23:C24"/>
    <mergeCell ref="D23:D24"/>
    <mergeCell ref="U23:U24"/>
    <mergeCell ref="A33:A34"/>
    <mergeCell ref="B33:B34"/>
    <mergeCell ref="C33:C34"/>
    <mergeCell ref="D33:D34"/>
    <mergeCell ref="U33:U34"/>
    <mergeCell ref="A29:A30"/>
    <mergeCell ref="B29:B30"/>
    <mergeCell ref="C29:C30"/>
    <mergeCell ref="D29:D30"/>
    <mergeCell ref="U29:U30"/>
    <mergeCell ref="A35:A36"/>
    <mergeCell ref="B35:B36"/>
    <mergeCell ref="C35:C36"/>
    <mergeCell ref="D35:D36"/>
    <mergeCell ref="U35:U36"/>
    <mergeCell ref="A44:A46"/>
    <mergeCell ref="B44:B46"/>
    <mergeCell ref="C44:C46"/>
    <mergeCell ref="D44:D46"/>
    <mergeCell ref="U44:U46"/>
    <mergeCell ref="A42:A43"/>
    <mergeCell ref="B42:B43"/>
    <mergeCell ref="C42:C43"/>
    <mergeCell ref="D42:D43"/>
    <mergeCell ref="U42:U43"/>
    <mergeCell ref="A40:A41"/>
    <mergeCell ref="B40:B41"/>
    <mergeCell ref="C40:C41"/>
    <mergeCell ref="D40:D41"/>
    <mergeCell ref="U40:U41"/>
    <mergeCell ref="A53:A54"/>
    <mergeCell ref="B53:B54"/>
    <mergeCell ref="C53:C54"/>
    <mergeCell ref="D53:D54"/>
    <mergeCell ref="U53:U54"/>
    <mergeCell ref="A63:A64"/>
    <mergeCell ref="B63:B64"/>
    <mergeCell ref="C63:C64"/>
    <mergeCell ref="D63:D64"/>
    <mergeCell ref="U63:U64"/>
    <mergeCell ref="A55:A60"/>
    <mergeCell ref="B55:B60"/>
    <mergeCell ref="C55:C60"/>
    <mergeCell ref="D55:D60"/>
    <mergeCell ref="U55:U60"/>
    <mergeCell ref="A68:A69"/>
    <mergeCell ref="B68:B69"/>
    <mergeCell ref="C68:C69"/>
    <mergeCell ref="D68:D69"/>
    <mergeCell ref="U68:U69"/>
    <mergeCell ref="A65:A66"/>
    <mergeCell ref="B65:B66"/>
    <mergeCell ref="C65:C66"/>
    <mergeCell ref="D65:D66"/>
    <mergeCell ref="U65:U66"/>
    <mergeCell ref="A75:A76"/>
    <mergeCell ref="B75:B76"/>
    <mergeCell ref="C75:C76"/>
    <mergeCell ref="D75:D76"/>
    <mergeCell ref="U75:U76"/>
    <mergeCell ref="A72:A73"/>
    <mergeCell ref="B72:B73"/>
    <mergeCell ref="C72:C73"/>
    <mergeCell ref="D72:D73"/>
    <mergeCell ref="U72:U73"/>
    <mergeCell ref="A97:A99"/>
    <mergeCell ref="B97:B99"/>
    <mergeCell ref="C97:C99"/>
    <mergeCell ref="D97:D99"/>
    <mergeCell ref="U97:U99"/>
    <mergeCell ref="A82:A83"/>
    <mergeCell ref="B82:B83"/>
    <mergeCell ref="C82:C83"/>
    <mergeCell ref="D82:D83"/>
    <mergeCell ref="U82:U83"/>
    <mergeCell ref="A109:A110"/>
    <mergeCell ref="B109:B110"/>
    <mergeCell ref="C109:C110"/>
    <mergeCell ref="D109:D110"/>
    <mergeCell ref="U109:U110"/>
    <mergeCell ref="A106:A107"/>
    <mergeCell ref="B106:B107"/>
    <mergeCell ref="C106:C107"/>
    <mergeCell ref="D106:D107"/>
    <mergeCell ref="U106:U107"/>
    <mergeCell ref="A113:A114"/>
    <mergeCell ref="B113:B114"/>
    <mergeCell ref="C113:C114"/>
    <mergeCell ref="D113:D114"/>
    <mergeCell ref="U113:U114"/>
    <mergeCell ref="A129:A130"/>
    <mergeCell ref="B129:B130"/>
    <mergeCell ref="C129:C130"/>
    <mergeCell ref="D129:D130"/>
    <mergeCell ref="U129:U130"/>
    <mergeCell ref="A117:A119"/>
    <mergeCell ref="B117:B119"/>
    <mergeCell ref="C117:C119"/>
    <mergeCell ref="D117:D119"/>
    <mergeCell ref="U117:U119"/>
    <mergeCell ref="A134:A135"/>
    <mergeCell ref="B134:B135"/>
    <mergeCell ref="C134:C135"/>
    <mergeCell ref="D134:D135"/>
    <mergeCell ref="U134:U135"/>
    <mergeCell ref="A132:A133"/>
    <mergeCell ref="B132:B133"/>
    <mergeCell ref="C132:C133"/>
    <mergeCell ref="D132:D133"/>
    <mergeCell ref="U132:U133"/>
    <mergeCell ref="U155:U156"/>
    <mergeCell ref="A149:A150"/>
    <mergeCell ref="B149:B150"/>
    <mergeCell ref="C149:C150"/>
    <mergeCell ref="D149:D150"/>
    <mergeCell ref="U149:U150"/>
    <mergeCell ref="A140:A141"/>
    <mergeCell ref="B140:B141"/>
    <mergeCell ref="C140:C141"/>
    <mergeCell ref="D140:D141"/>
    <mergeCell ref="U140:U141"/>
    <mergeCell ref="U164:U165"/>
    <mergeCell ref="A164:A165"/>
    <mergeCell ref="B164:B165"/>
    <mergeCell ref="C164:C165"/>
    <mergeCell ref="A153:A154"/>
    <mergeCell ref="B153:B154"/>
    <mergeCell ref="C153:C154"/>
    <mergeCell ref="D153:D154"/>
    <mergeCell ref="U153:U154"/>
    <mergeCell ref="D164:D165"/>
    <mergeCell ref="A160:A161"/>
    <mergeCell ref="B160:B161"/>
    <mergeCell ref="C160:C161"/>
    <mergeCell ref="D160:D161"/>
    <mergeCell ref="U160:U161"/>
    <mergeCell ref="A158:A159"/>
    <mergeCell ref="B158:B159"/>
    <mergeCell ref="C158:C159"/>
    <mergeCell ref="D158:D159"/>
    <mergeCell ref="U158:U159"/>
    <mergeCell ref="A155:A156"/>
    <mergeCell ref="B155:B156"/>
    <mergeCell ref="C155:C156"/>
    <mergeCell ref="D155:D156"/>
    <mergeCell ref="A168:A169"/>
    <mergeCell ref="B168:B169"/>
    <mergeCell ref="C168:C169"/>
    <mergeCell ref="D168:D169"/>
    <mergeCell ref="U170:U171"/>
    <mergeCell ref="U168:U169"/>
    <mergeCell ref="A166:A167"/>
    <mergeCell ref="B166:B167"/>
    <mergeCell ref="C166:C167"/>
    <mergeCell ref="D166:D167"/>
    <mergeCell ref="U166:U167"/>
    <mergeCell ref="A174:A176"/>
    <mergeCell ref="B174:B176"/>
    <mergeCell ref="C174:C176"/>
    <mergeCell ref="D174:D176"/>
    <mergeCell ref="U174:U176"/>
    <mergeCell ref="A170:A171"/>
    <mergeCell ref="B170:B171"/>
    <mergeCell ref="C170:C171"/>
    <mergeCell ref="D170:D171"/>
    <mergeCell ref="A179:A180"/>
    <mergeCell ref="B179:B180"/>
    <mergeCell ref="C179:C180"/>
    <mergeCell ref="D179:D180"/>
    <mergeCell ref="U179:U180"/>
    <mergeCell ref="U177:U178"/>
    <mergeCell ref="A181:A183"/>
    <mergeCell ref="B181:B183"/>
    <mergeCell ref="C181:C183"/>
    <mergeCell ref="D181:D183"/>
    <mergeCell ref="A177:A178"/>
    <mergeCell ref="B177:B178"/>
    <mergeCell ref="C177:C178"/>
    <mergeCell ref="D177:D178"/>
    <mergeCell ref="A184:A186"/>
    <mergeCell ref="B184:B186"/>
    <mergeCell ref="C184:C186"/>
    <mergeCell ref="D184:D186"/>
    <mergeCell ref="U184:U186"/>
    <mergeCell ref="U181:U183"/>
    <mergeCell ref="A187:A189"/>
    <mergeCell ref="B187:B189"/>
    <mergeCell ref="C187:C189"/>
    <mergeCell ref="D187:D189"/>
    <mergeCell ref="A190:A191"/>
    <mergeCell ref="B190:B191"/>
    <mergeCell ref="C190:C191"/>
    <mergeCell ref="D190:D191"/>
    <mergeCell ref="U190:U191"/>
    <mergeCell ref="U187:U189"/>
    <mergeCell ref="A192:A195"/>
    <mergeCell ref="B192:B195"/>
    <mergeCell ref="C192:C195"/>
    <mergeCell ref="D192:D195"/>
    <mergeCell ref="U192:U195"/>
    <mergeCell ref="A196:A197"/>
    <mergeCell ref="B196:B197"/>
    <mergeCell ref="C196:C197"/>
    <mergeCell ref="D196:D197"/>
    <mergeCell ref="U196:U197"/>
    <mergeCell ref="D200:D201"/>
    <mergeCell ref="U200:U201"/>
    <mergeCell ref="A200:A201"/>
    <mergeCell ref="B200:B201"/>
    <mergeCell ref="C200:C201"/>
    <mergeCell ref="A206:A209"/>
    <mergeCell ref="B206:B209"/>
    <mergeCell ref="C206:C209"/>
    <mergeCell ref="D206:D209"/>
    <mergeCell ref="A210:A213"/>
    <mergeCell ref="B210:B213"/>
    <mergeCell ref="C210:C213"/>
    <mergeCell ref="D210:D213"/>
    <mergeCell ref="U206:U209"/>
    <mergeCell ref="A235:A237"/>
    <mergeCell ref="B235:B237"/>
    <mergeCell ref="C235:C237"/>
    <mergeCell ref="D235:D237"/>
    <mergeCell ref="U235:U237"/>
    <mergeCell ref="U210:U213"/>
    <mergeCell ref="A242:A243"/>
    <mergeCell ref="B242:B243"/>
    <mergeCell ref="C242:C243"/>
    <mergeCell ref="D242:D243"/>
    <mergeCell ref="U242:U243"/>
    <mergeCell ref="A238:A240"/>
    <mergeCell ref="B238:B240"/>
    <mergeCell ref="C238:C240"/>
    <mergeCell ref="D238:D240"/>
    <mergeCell ref="U238:U240"/>
    <mergeCell ref="A246:A247"/>
    <mergeCell ref="B246:B247"/>
    <mergeCell ref="C246:C247"/>
    <mergeCell ref="D246:D247"/>
    <mergeCell ref="U246:U247"/>
    <mergeCell ref="A244:A245"/>
    <mergeCell ref="B244:B245"/>
    <mergeCell ref="C244:C245"/>
    <mergeCell ref="D244:D245"/>
    <mergeCell ref="U244:U245"/>
    <mergeCell ref="A251:A253"/>
    <mergeCell ref="B251:B253"/>
    <mergeCell ref="C251:C253"/>
    <mergeCell ref="D251:D253"/>
    <mergeCell ref="U251:U253"/>
    <mergeCell ref="A248:A250"/>
    <mergeCell ref="B248:B250"/>
    <mergeCell ref="C248:C250"/>
    <mergeCell ref="D248:D250"/>
    <mergeCell ref="U248:U250"/>
    <mergeCell ref="A259:A260"/>
    <mergeCell ref="B259:B260"/>
    <mergeCell ref="C259:C260"/>
    <mergeCell ref="D259:D260"/>
    <mergeCell ref="U259:U260"/>
    <mergeCell ref="A254:A256"/>
    <mergeCell ref="B254:B256"/>
    <mergeCell ref="C254:C256"/>
    <mergeCell ref="D254:D256"/>
    <mergeCell ref="U254:U256"/>
    <mergeCell ref="A268:A269"/>
    <mergeCell ref="B268:B269"/>
    <mergeCell ref="C268:C269"/>
    <mergeCell ref="D268:D269"/>
    <mergeCell ref="U268:U269"/>
    <mergeCell ref="A263:A265"/>
    <mergeCell ref="B263:B265"/>
    <mergeCell ref="C263:C265"/>
    <mergeCell ref="D263:D265"/>
    <mergeCell ref="U263:U265"/>
    <mergeCell ref="A281:A282"/>
    <mergeCell ref="B281:B282"/>
    <mergeCell ref="C281:C282"/>
    <mergeCell ref="D281:D282"/>
    <mergeCell ref="U281:U282"/>
    <mergeCell ref="A273:A274"/>
    <mergeCell ref="B273:B274"/>
    <mergeCell ref="C273:C274"/>
    <mergeCell ref="D273:D274"/>
    <mergeCell ref="U273:U274"/>
    <mergeCell ref="A289:A291"/>
    <mergeCell ref="B289:B291"/>
    <mergeCell ref="C289:C291"/>
    <mergeCell ref="D289:D291"/>
    <mergeCell ref="U289:U291"/>
    <mergeCell ref="A287:A288"/>
    <mergeCell ref="B287:B288"/>
    <mergeCell ref="C287:C288"/>
    <mergeCell ref="D287:D288"/>
    <mergeCell ref="U287:U288"/>
    <mergeCell ref="A297:A300"/>
    <mergeCell ref="B297:B300"/>
    <mergeCell ref="C297:C300"/>
    <mergeCell ref="D297:D300"/>
    <mergeCell ref="U297:U300"/>
    <mergeCell ref="A294:A295"/>
    <mergeCell ref="B294:B295"/>
    <mergeCell ref="C294:C295"/>
    <mergeCell ref="D294:D295"/>
    <mergeCell ref="U294:U295"/>
    <mergeCell ref="U323:U324"/>
    <mergeCell ref="A323:A324"/>
    <mergeCell ref="B323:B324"/>
    <mergeCell ref="C323:C324"/>
    <mergeCell ref="D323:D324"/>
    <mergeCell ref="A310:A311"/>
    <mergeCell ref="B310:B311"/>
    <mergeCell ref="C310:C311"/>
    <mergeCell ref="D310:D311"/>
    <mergeCell ref="U310:U311"/>
    <mergeCell ref="A335:A336"/>
    <mergeCell ref="B335:B336"/>
    <mergeCell ref="C335:C336"/>
    <mergeCell ref="D335:D336"/>
    <mergeCell ref="U335:U336"/>
    <mergeCell ref="A333:A334"/>
    <mergeCell ref="B333:B334"/>
    <mergeCell ref="C333:C334"/>
    <mergeCell ref="D333:D334"/>
    <mergeCell ref="U333:U334"/>
    <mergeCell ref="A339:A340"/>
    <mergeCell ref="B339:B340"/>
    <mergeCell ref="C339:C340"/>
    <mergeCell ref="D339:D340"/>
    <mergeCell ref="U339:U340"/>
    <mergeCell ref="A337:A338"/>
    <mergeCell ref="B337:B338"/>
    <mergeCell ref="C337:C338"/>
    <mergeCell ref="D337:D338"/>
    <mergeCell ref="U337:U338"/>
    <mergeCell ref="A346:A347"/>
    <mergeCell ref="B346:B347"/>
    <mergeCell ref="C346:C347"/>
    <mergeCell ref="D346:D347"/>
    <mergeCell ref="U346:U347"/>
    <mergeCell ref="A344:A345"/>
    <mergeCell ref="B344:B345"/>
    <mergeCell ref="C344:C345"/>
    <mergeCell ref="D344:D345"/>
    <mergeCell ref="U344:U345"/>
    <mergeCell ref="A360:A361"/>
    <mergeCell ref="B360:B361"/>
    <mergeCell ref="C360:C361"/>
    <mergeCell ref="D360:D361"/>
    <mergeCell ref="U360:U361"/>
    <mergeCell ref="A350:A351"/>
    <mergeCell ref="B350:B351"/>
    <mergeCell ref="C350:C351"/>
    <mergeCell ref="D350:D351"/>
    <mergeCell ref="U350:U351"/>
    <mergeCell ref="A368:A369"/>
    <mergeCell ref="B368:B369"/>
    <mergeCell ref="C368:C369"/>
    <mergeCell ref="D368:D369"/>
    <mergeCell ref="U368:U369"/>
    <mergeCell ref="A362:A364"/>
    <mergeCell ref="B362:B364"/>
    <mergeCell ref="C362:C364"/>
    <mergeCell ref="D362:D364"/>
    <mergeCell ref="U362:U364"/>
    <mergeCell ref="U405:U408"/>
    <mergeCell ref="A390:A394"/>
    <mergeCell ref="B390:B394"/>
    <mergeCell ref="C390:C394"/>
    <mergeCell ref="D390:D394"/>
    <mergeCell ref="U390:U394"/>
    <mergeCell ref="A374:A375"/>
    <mergeCell ref="B374:B375"/>
    <mergeCell ref="C374:C375"/>
    <mergeCell ref="D374:D375"/>
    <mergeCell ref="U374:U375"/>
    <mergeCell ref="A400:A401"/>
    <mergeCell ref="B400:B401"/>
    <mergeCell ref="C400:C401"/>
    <mergeCell ref="D400:D401"/>
    <mergeCell ref="U400:U401"/>
    <mergeCell ref="A419:A421"/>
    <mergeCell ref="B419:B421"/>
    <mergeCell ref="C419:C421"/>
    <mergeCell ref="D419:D421"/>
    <mergeCell ref="U419:U421"/>
    <mergeCell ref="A417:A418"/>
    <mergeCell ref="B417:B418"/>
    <mergeCell ref="C417:C418"/>
    <mergeCell ref="D417:D418"/>
    <mergeCell ref="U417:U418"/>
    <mergeCell ref="A410:A411"/>
    <mergeCell ref="B410:B411"/>
    <mergeCell ref="C410:C411"/>
    <mergeCell ref="D410:D411"/>
    <mergeCell ref="U410:U411"/>
    <mergeCell ref="A405:A408"/>
    <mergeCell ref="B405:B408"/>
    <mergeCell ref="C405:C408"/>
    <mergeCell ref="D405:D408"/>
    <mergeCell ref="A426:A427"/>
    <mergeCell ref="B426:B427"/>
    <mergeCell ref="C426:C427"/>
    <mergeCell ref="D426:D427"/>
    <mergeCell ref="U426:U427"/>
    <mergeCell ref="A422:A424"/>
    <mergeCell ref="B422:B424"/>
    <mergeCell ref="C422:C424"/>
    <mergeCell ref="D422:D424"/>
    <mergeCell ref="U422:U424"/>
    <mergeCell ref="A432:A435"/>
    <mergeCell ref="B432:B435"/>
    <mergeCell ref="C432:C435"/>
    <mergeCell ref="D432:D435"/>
    <mergeCell ref="U432:U435"/>
    <mergeCell ref="A428:A429"/>
    <mergeCell ref="B428:B429"/>
    <mergeCell ref="C428:C429"/>
    <mergeCell ref="D428:D429"/>
    <mergeCell ref="U428:U429"/>
    <mergeCell ref="A458:A460"/>
    <mergeCell ref="B458:B460"/>
    <mergeCell ref="C458:C460"/>
    <mergeCell ref="D458:D460"/>
    <mergeCell ref="L458:L460"/>
    <mergeCell ref="A437:A438"/>
    <mergeCell ref="B437:B438"/>
    <mergeCell ref="C437:C438"/>
    <mergeCell ref="D437:D438"/>
    <mergeCell ref="U437:U438"/>
    <mergeCell ref="S458:S460"/>
    <mergeCell ref="T458:T460"/>
    <mergeCell ref="U458:U460"/>
    <mergeCell ref="M458:M460"/>
    <mergeCell ref="N458:N460"/>
    <mergeCell ref="O458:O460"/>
    <mergeCell ref="P458:P460"/>
    <mergeCell ref="Q458:Q460"/>
    <mergeCell ref="R458:R460"/>
    <mergeCell ref="A466:A467"/>
    <mergeCell ref="B466:B467"/>
    <mergeCell ref="C466:C467"/>
    <mergeCell ref="D466:D467"/>
    <mergeCell ref="U466:U467"/>
    <mergeCell ref="R463:R465"/>
    <mergeCell ref="S463:S465"/>
    <mergeCell ref="T463:T465"/>
    <mergeCell ref="L463:L465"/>
    <mergeCell ref="M463:M465"/>
    <mergeCell ref="N463:N465"/>
    <mergeCell ref="O463:O465"/>
    <mergeCell ref="P463:P465"/>
    <mergeCell ref="Q463:Q465"/>
    <mergeCell ref="A462:A465"/>
    <mergeCell ref="B462:B465"/>
    <mergeCell ref="C462:C465"/>
    <mergeCell ref="D462:D465"/>
    <mergeCell ref="U462:U465"/>
    <mergeCell ref="A472:A473"/>
    <mergeCell ref="B472:B473"/>
    <mergeCell ref="C472:C473"/>
    <mergeCell ref="D472:D473"/>
    <mergeCell ref="U472:U473"/>
    <mergeCell ref="A470:A471"/>
    <mergeCell ref="B470:B471"/>
    <mergeCell ref="C470:C471"/>
    <mergeCell ref="D470:D471"/>
    <mergeCell ref="U470:U471"/>
    <mergeCell ref="A509:A510"/>
    <mergeCell ref="B509:B510"/>
    <mergeCell ref="C509:C510"/>
    <mergeCell ref="D509:D510"/>
    <mergeCell ref="U509:U510"/>
    <mergeCell ref="A480:A481"/>
    <mergeCell ref="B480:B481"/>
    <mergeCell ref="C480:C481"/>
    <mergeCell ref="D480:D481"/>
    <mergeCell ref="U480:U481"/>
    <mergeCell ref="A518:A520"/>
    <mergeCell ref="B518:B520"/>
    <mergeCell ref="C518:C520"/>
    <mergeCell ref="D518:D520"/>
    <mergeCell ref="U518:U520"/>
    <mergeCell ref="A511:A513"/>
    <mergeCell ref="B511:B513"/>
    <mergeCell ref="C511:C513"/>
    <mergeCell ref="D511:D513"/>
    <mergeCell ref="U511:U513"/>
    <mergeCell ref="U547:U548"/>
    <mergeCell ref="A539:A540"/>
    <mergeCell ref="B539:B540"/>
    <mergeCell ref="C539:C540"/>
    <mergeCell ref="D539:D540"/>
    <mergeCell ref="U539:U540"/>
    <mergeCell ref="A533:A534"/>
    <mergeCell ref="B533:B534"/>
    <mergeCell ref="C533:C534"/>
    <mergeCell ref="D533:D534"/>
    <mergeCell ref="U533:U534"/>
    <mergeCell ref="A545:A546"/>
    <mergeCell ref="B545:B546"/>
    <mergeCell ref="C545:C546"/>
    <mergeCell ref="D545:D546"/>
    <mergeCell ref="U545:U546"/>
    <mergeCell ref="A581:A582"/>
    <mergeCell ref="B581:B582"/>
    <mergeCell ref="C581:C582"/>
    <mergeCell ref="D581:D582"/>
    <mergeCell ref="U581:U582"/>
    <mergeCell ref="A556:A558"/>
    <mergeCell ref="B556:B558"/>
    <mergeCell ref="C556:C558"/>
    <mergeCell ref="D556:D558"/>
    <mergeCell ref="U556:U558"/>
    <mergeCell ref="A551:A552"/>
    <mergeCell ref="B551:B552"/>
    <mergeCell ref="C551:C552"/>
    <mergeCell ref="D551:D552"/>
    <mergeCell ref="U551:U552"/>
    <mergeCell ref="A547:A548"/>
    <mergeCell ref="B547:B548"/>
    <mergeCell ref="C547:C548"/>
    <mergeCell ref="D547:D548"/>
    <mergeCell ref="A600:A601"/>
    <mergeCell ref="B600:B601"/>
    <mergeCell ref="A597:A598"/>
    <mergeCell ref="B597:B598"/>
    <mergeCell ref="C597:C598"/>
    <mergeCell ref="D597:D598"/>
    <mergeCell ref="U597:U598"/>
    <mergeCell ref="C600:C601"/>
    <mergeCell ref="D600:D601"/>
    <mergeCell ref="U600:U601"/>
    <mergeCell ref="A606:A607"/>
    <mergeCell ref="B606:B607"/>
    <mergeCell ref="C606:C607"/>
    <mergeCell ref="D606:D607"/>
    <mergeCell ref="U606:U607"/>
    <mergeCell ref="A602:A603"/>
    <mergeCell ref="B602:B603"/>
    <mergeCell ref="C602:C603"/>
    <mergeCell ref="D602:D603"/>
    <mergeCell ref="U602:U603"/>
    <mergeCell ref="A612:A614"/>
    <mergeCell ref="B612:B614"/>
    <mergeCell ref="C612:C614"/>
    <mergeCell ref="D612:D614"/>
    <mergeCell ref="U612:U614"/>
    <mergeCell ref="A609:A610"/>
    <mergeCell ref="B609:B610"/>
    <mergeCell ref="C609:C610"/>
    <mergeCell ref="D609:D610"/>
    <mergeCell ref="U609:U610"/>
    <mergeCell ref="A632:A633"/>
    <mergeCell ref="B632:B633"/>
    <mergeCell ref="C632:C633"/>
    <mergeCell ref="D632:D633"/>
    <mergeCell ref="U632:U633"/>
    <mergeCell ref="A628:A629"/>
    <mergeCell ref="B628:B629"/>
    <mergeCell ref="C628:C629"/>
    <mergeCell ref="D628:D629"/>
    <mergeCell ref="U628:U629"/>
    <mergeCell ref="A641:A642"/>
    <mergeCell ref="B641:B642"/>
    <mergeCell ref="C641:C642"/>
    <mergeCell ref="D641:D642"/>
    <mergeCell ref="U641:U642"/>
    <mergeCell ref="A636:A637"/>
    <mergeCell ref="B636:B637"/>
    <mergeCell ref="C636:C637"/>
    <mergeCell ref="D636:D637"/>
    <mergeCell ref="A647:A648"/>
    <mergeCell ref="B647:B648"/>
    <mergeCell ref="C647:C648"/>
    <mergeCell ref="D647:D648"/>
    <mergeCell ref="U647:U648"/>
    <mergeCell ref="A645:A646"/>
    <mergeCell ref="B645:B646"/>
    <mergeCell ref="C645:C646"/>
    <mergeCell ref="D645:D646"/>
    <mergeCell ref="U645:U646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사동</vt:lpstr>
      <vt:lpstr>사동!Print_Area</vt:lpstr>
      <vt:lpstr>사동!Print_Titles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Windows 사용자</cp:lastModifiedBy>
  <dcterms:created xsi:type="dcterms:W3CDTF">2019-12-12T05:07:53Z</dcterms:created>
  <dcterms:modified xsi:type="dcterms:W3CDTF">2019-12-16T00:56:09Z</dcterms:modified>
</cp:coreProperties>
</file>