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공시송달\구원지구\확정예정통지서 반송\"/>
    </mc:Choice>
  </mc:AlternateContent>
  <bookViews>
    <workbookView xWindow="480" yWindow="1170" windowWidth="11595" windowHeight="6990"/>
  </bookViews>
  <sheets>
    <sheet name="구원지구" sheetId="1" r:id="rId1"/>
  </sheets>
  <definedNames>
    <definedName name="_xlnm._FilterDatabase" localSheetId="0" hidden="1">구원지구!$A$3:$N$369</definedName>
  </definedNames>
  <calcPr calcId="162913"/>
</workbook>
</file>

<file path=xl/calcChain.xml><?xml version="1.0" encoding="utf-8"?>
<calcChain xmlns="http://schemas.openxmlformats.org/spreadsheetml/2006/main">
  <c r="J343" i="1" l="1"/>
  <c r="I343" i="1"/>
  <c r="J364" i="1" l="1"/>
  <c r="I364" i="1"/>
  <c r="J347" i="1"/>
  <c r="I347" i="1"/>
  <c r="J334" i="1"/>
  <c r="I334" i="1"/>
  <c r="J331" i="1"/>
  <c r="I331" i="1"/>
  <c r="I369" i="1"/>
  <c r="J369" i="1"/>
  <c r="I368" i="1"/>
  <c r="J368" i="1"/>
  <c r="I367" i="1"/>
  <c r="J367" i="1"/>
  <c r="J363" i="1"/>
  <c r="I363" i="1"/>
  <c r="J362" i="1"/>
  <c r="I362" i="1"/>
  <c r="J361" i="1"/>
  <c r="I361" i="1"/>
  <c r="J360" i="1"/>
  <c r="I360" i="1"/>
  <c r="I359" i="1"/>
  <c r="J359" i="1"/>
  <c r="I358" i="1"/>
  <c r="J358" i="1"/>
  <c r="J357" i="1"/>
  <c r="I357" i="1"/>
  <c r="J356" i="1"/>
  <c r="I356" i="1"/>
  <c r="J355" i="1"/>
  <c r="I355" i="1"/>
  <c r="J354" i="1"/>
  <c r="I354" i="1"/>
  <c r="J351" i="1"/>
  <c r="I351" i="1"/>
  <c r="I350" i="1"/>
  <c r="J350" i="1"/>
  <c r="J349" i="1"/>
  <c r="I349" i="1"/>
  <c r="J348" i="1"/>
  <c r="I348" i="1"/>
  <c r="J346" i="1"/>
  <c r="I346" i="1"/>
  <c r="J345" i="1"/>
  <c r="I345" i="1"/>
  <c r="J344" i="1"/>
  <c r="I344" i="1"/>
  <c r="I342" i="1"/>
  <c r="J342" i="1"/>
  <c r="I341" i="1"/>
  <c r="J341" i="1"/>
  <c r="I340" i="1"/>
  <c r="J340" i="1"/>
  <c r="I339" i="1"/>
  <c r="J339" i="1"/>
  <c r="J338" i="1"/>
  <c r="I338" i="1"/>
  <c r="I337" i="1"/>
  <c r="J337" i="1"/>
  <c r="J336" i="1"/>
  <c r="I336" i="1"/>
  <c r="J335" i="1"/>
  <c r="I335" i="1"/>
  <c r="J330" i="1"/>
  <c r="I330" i="1"/>
  <c r="J329" i="1"/>
  <c r="I329" i="1"/>
  <c r="J328" i="1"/>
  <c r="I328" i="1"/>
  <c r="J327" i="1"/>
  <c r="I327" i="1"/>
  <c r="I326" i="1"/>
  <c r="J326" i="1"/>
  <c r="J325" i="1"/>
  <c r="I325" i="1"/>
  <c r="J324" i="1"/>
  <c r="I324" i="1"/>
  <c r="J322" i="1"/>
  <c r="I322" i="1"/>
  <c r="J321" i="1"/>
  <c r="I321" i="1"/>
  <c r="J320" i="1"/>
  <c r="I320" i="1"/>
  <c r="J319" i="1"/>
  <c r="I319" i="1"/>
  <c r="J318" i="1"/>
  <c r="I318" i="1"/>
  <c r="J317" i="1"/>
  <c r="I317" i="1"/>
  <c r="J316" i="1"/>
  <c r="I316" i="1"/>
  <c r="J315" i="1"/>
  <c r="I315" i="1"/>
  <c r="I314" i="1"/>
  <c r="J314" i="1"/>
  <c r="J313" i="1"/>
  <c r="I313" i="1"/>
  <c r="I312" i="1"/>
  <c r="J312" i="1"/>
  <c r="J310" i="1"/>
  <c r="I310" i="1"/>
  <c r="J309" i="1"/>
  <c r="I309" i="1"/>
  <c r="J311" i="1"/>
  <c r="I311" i="1"/>
  <c r="I308" i="1"/>
  <c r="J308" i="1"/>
  <c r="J307" i="1"/>
  <c r="I307" i="1"/>
  <c r="I306" i="1"/>
  <c r="J306" i="1"/>
  <c r="I305" i="1"/>
  <c r="J305" i="1"/>
  <c r="I304" i="1"/>
  <c r="J304" i="1"/>
  <c r="I303" i="1"/>
  <c r="J303" i="1"/>
  <c r="J302" i="1"/>
  <c r="I302" i="1"/>
  <c r="J301" i="1"/>
  <c r="I301" i="1"/>
  <c r="I299" i="1"/>
  <c r="J299" i="1"/>
  <c r="I298" i="1"/>
  <c r="J298" i="1"/>
  <c r="I297" i="1"/>
  <c r="J297" i="1"/>
  <c r="J296" i="1"/>
  <c r="I296" i="1"/>
  <c r="J295" i="1"/>
  <c r="I295" i="1"/>
  <c r="I294" i="1"/>
  <c r="J294" i="1"/>
  <c r="J293" i="1"/>
  <c r="I293" i="1"/>
  <c r="J292" i="1"/>
  <c r="I292" i="1"/>
  <c r="J291" i="1"/>
  <c r="I291" i="1"/>
  <c r="I290" i="1"/>
  <c r="J290" i="1"/>
  <c r="I289" i="1"/>
  <c r="J289" i="1"/>
  <c r="I288" i="1"/>
  <c r="J288" i="1"/>
  <c r="J287" i="1"/>
  <c r="I287" i="1"/>
  <c r="J286" i="1"/>
  <c r="I286" i="1"/>
  <c r="J285" i="1"/>
  <c r="I285" i="1"/>
  <c r="J284" i="1"/>
  <c r="I284" i="1"/>
  <c r="J283" i="1"/>
  <c r="I283" i="1"/>
  <c r="J282" i="1"/>
  <c r="I282" i="1"/>
  <c r="I281" i="1"/>
  <c r="J281" i="1"/>
  <c r="I278" i="1"/>
  <c r="J278" i="1"/>
  <c r="J277" i="1"/>
  <c r="I277" i="1"/>
  <c r="J274" i="1" l="1"/>
  <c r="I274" i="1"/>
  <c r="I273" i="1"/>
  <c r="J273" i="1"/>
  <c r="I272" i="1"/>
  <c r="J272" i="1"/>
  <c r="I271" i="1"/>
  <c r="J271" i="1"/>
  <c r="J270" i="1"/>
  <c r="I270" i="1"/>
  <c r="J269" i="1"/>
  <c r="I269" i="1"/>
  <c r="I268" i="1"/>
  <c r="J268" i="1"/>
  <c r="I267" i="1"/>
  <c r="J267" i="1"/>
  <c r="I266" i="1"/>
  <c r="J266" i="1"/>
  <c r="I265" i="1"/>
  <c r="J265" i="1"/>
  <c r="J264" i="1"/>
  <c r="I264" i="1"/>
  <c r="J263" i="1"/>
  <c r="I263" i="1"/>
  <c r="J262" i="1"/>
  <c r="I262" i="1"/>
  <c r="J261" i="1"/>
  <c r="I261" i="1"/>
  <c r="J260" i="1"/>
  <c r="I260" i="1"/>
  <c r="J259" i="1"/>
  <c r="I259" i="1"/>
  <c r="I258" i="1"/>
  <c r="J258" i="1"/>
  <c r="J257" i="1"/>
  <c r="I257" i="1"/>
  <c r="J256" i="1"/>
  <c r="I256" i="1"/>
  <c r="J255" i="1"/>
  <c r="I255" i="1"/>
  <c r="J254" i="1"/>
  <c r="I254" i="1"/>
  <c r="J250" i="1"/>
  <c r="I250" i="1"/>
  <c r="J248" i="1"/>
  <c r="I248" i="1"/>
  <c r="J247" i="1"/>
  <c r="I247" i="1"/>
  <c r="I246" i="1"/>
  <c r="J246" i="1"/>
  <c r="J245" i="1"/>
  <c r="I245" i="1"/>
  <c r="I244" i="1"/>
  <c r="J244" i="1"/>
  <c r="J228" i="1"/>
  <c r="I228" i="1"/>
  <c r="J227" i="1"/>
  <c r="I227" i="1"/>
  <c r="I243" i="1"/>
  <c r="J243" i="1"/>
  <c r="J242" i="1"/>
  <c r="I242" i="1"/>
  <c r="J241" i="1"/>
  <c r="I241" i="1"/>
  <c r="J240" i="1"/>
  <c r="I240" i="1"/>
  <c r="J323" i="1"/>
  <c r="I323" i="1"/>
  <c r="J300" i="1"/>
  <c r="I300" i="1"/>
  <c r="J280" i="1"/>
  <c r="I280" i="1"/>
  <c r="J279" i="1"/>
  <c r="I279" i="1"/>
  <c r="J276" i="1"/>
  <c r="I276" i="1"/>
  <c r="J275" i="1"/>
  <c r="I275" i="1"/>
  <c r="J253" i="1"/>
  <c r="I253" i="1"/>
  <c r="J252" i="1"/>
  <c r="I252" i="1"/>
  <c r="J249" i="1"/>
  <c r="I249" i="1"/>
  <c r="J239" i="1"/>
  <c r="I239" i="1"/>
  <c r="J238" i="1"/>
  <c r="I238" i="1"/>
  <c r="J237" i="1"/>
  <c r="I237" i="1"/>
  <c r="J236" i="1"/>
  <c r="I236" i="1"/>
  <c r="J235" i="1"/>
  <c r="I235" i="1"/>
  <c r="J234" i="1"/>
  <c r="I234" i="1"/>
  <c r="J233" i="1"/>
  <c r="I233" i="1"/>
  <c r="J232" i="1"/>
  <c r="I232" i="1"/>
  <c r="J231" i="1"/>
  <c r="I231" i="1"/>
  <c r="J229" i="1"/>
  <c r="I229" i="1"/>
  <c r="I226" i="1"/>
  <c r="J226" i="1"/>
  <c r="I225" i="1"/>
  <c r="J225" i="1"/>
  <c r="J224" i="1"/>
  <c r="I224" i="1"/>
  <c r="J222" i="1"/>
  <c r="I222" i="1"/>
  <c r="I221" i="1"/>
  <c r="J221" i="1"/>
  <c r="J220" i="1"/>
  <c r="I220" i="1"/>
  <c r="J219" i="1"/>
  <c r="I219" i="1"/>
  <c r="J218" i="1"/>
  <c r="I218" i="1"/>
  <c r="J217" i="1"/>
  <c r="I217" i="1"/>
  <c r="J216" i="1"/>
  <c r="I216" i="1"/>
  <c r="J215" i="1"/>
  <c r="I215" i="1"/>
  <c r="I214" i="1"/>
  <c r="J214" i="1"/>
  <c r="I213" i="1"/>
  <c r="J213" i="1"/>
  <c r="J212" i="1"/>
  <c r="I212" i="1"/>
  <c r="J211" i="1"/>
  <c r="I211" i="1"/>
  <c r="J207" i="1"/>
  <c r="I207" i="1"/>
  <c r="J206" i="1"/>
  <c r="I206" i="1"/>
  <c r="J205" i="1"/>
  <c r="I205" i="1"/>
  <c r="J204" i="1"/>
  <c r="I204" i="1"/>
  <c r="J203" i="1"/>
  <c r="I203" i="1"/>
  <c r="J202" i="1"/>
  <c r="I202" i="1"/>
  <c r="J201" i="1"/>
  <c r="I201" i="1"/>
  <c r="J200" i="1"/>
  <c r="I200" i="1"/>
  <c r="J198" i="1"/>
  <c r="I198" i="1"/>
  <c r="J197" i="1"/>
  <c r="I197" i="1"/>
  <c r="J196" i="1"/>
  <c r="I196" i="1"/>
  <c r="J195" i="1"/>
  <c r="I195" i="1"/>
  <c r="J194" i="1"/>
  <c r="I194" i="1"/>
  <c r="J193" i="1"/>
  <c r="I193" i="1"/>
  <c r="J192" i="1"/>
  <c r="I192" i="1"/>
  <c r="J191" i="1"/>
  <c r="I191" i="1"/>
  <c r="J190" i="1"/>
  <c r="I190" i="1"/>
  <c r="J189" i="1"/>
  <c r="I189" i="1"/>
  <c r="I188" i="1"/>
  <c r="J188" i="1"/>
  <c r="I187" i="1"/>
  <c r="J187" i="1"/>
  <c r="J186" i="1"/>
  <c r="I186" i="1"/>
  <c r="J184" i="1"/>
  <c r="I184" i="1"/>
  <c r="I183" i="1"/>
  <c r="J183" i="1"/>
  <c r="I182" i="1"/>
  <c r="J182" i="1"/>
  <c r="I181" i="1"/>
  <c r="J181" i="1"/>
  <c r="J180" i="1"/>
  <c r="I180" i="1"/>
  <c r="J179" i="1"/>
  <c r="I179" i="1"/>
  <c r="J178" i="1"/>
  <c r="I178" i="1"/>
  <c r="J177" i="1"/>
  <c r="I177" i="1"/>
  <c r="J176" i="1"/>
  <c r="I176" i="1"/>
  <c r="I175" i="1"/>
  <c r="J175" i="1"/>
  <c r="I174" i="1"/>
  <c r="J174" i="1"/>
  <c r="I173" i="1"/>
  <c r="J173" i="1"/>
  <c r="J172" i="1"/>
  <c r="I172" i="1"/>
  <c r="J171" i="1"/>
  <c r="I171" i="1"/>
  <c r="J170" i="1"/>
  <c r="I170" i="1"/>
  <c r="J169" i="1"/>
  <c r="I169" i="1"/>
  <c r="J168" i="1"/>
  <c r="I168" i="1"/>
  <c r="I167" i="1"/>
  <c r="J167" i="1"/>
  <c r="J166" i="1"/>
  <c r="I166" i="1"/>
  <c r="J165" i="1"/>
  <c r="I165" i="1"/>
  <c r="J164" i="1"/>
  <c r="I164" i="1"/>
  <c r="J163" i="1"/>
  <c r="I163" i="1"/>
  <c r="J162" i="1"/>
  <c r="I162" i="1"/>
  <c r="I161" i="1"/>
  <c r="J161" i="1"/>
  <c r="J160" i="1"/>
  <c r="I160" i="1"/>
  <c r="J159" i="1"/>
  <c r="I159" i="1"/>
  <c r="I158" i="1"/>
  <c r="J158" i="1"/>
  <c r="J157" i="1"/>
  <c r="I157" i="1"/>
  <c r="J156" i="1"/>
  <c r="I156" i="1"/>
  <c r="J155" i="1"/>
  <c r="I155" i="1"/>
  <c r="J153" i="1"/>
  <c r="I153" i="1"/>
  <c r="J152" i="1"/>
  <c r="I152" i="1"/>
  <c r="I151" i="1"/>
  <c r="J151" i="1"/>
  <c r="J150" i="1"/>
  <c r="I150" i="1"/>
  <c r="J149" i="1"/>
  <c r="I149" i="1"/>
  <c r="J148" i="1"/>
  <c r="I148" i="1"/>
  <c r="J144" i="1"/>
  <c r="I144" i="1"/>
  <c r="J147" i="1"/>
  <c r="I147" i="1"/>
  <c r="J146" i="1"/>
  <c r="I146" i="1"/>
  <c r="I143" i="1"/>
  <c r="J143" i="1"/>
  <c r="J142" i="1"/>
  <c r="I142" i="1"/>
  <c r="J141" i="1"/>
  <c r="I141" i="1"/>
  <c r="J140" i="1"/>
  <c r="I140" i="1"/>
  <c r="I139" i="1"/>
  <c r="J139" i="1"/>
  <c r="I138" i="1"/>
  <c r="J138" i="1"/>
  <c r="J137" i="1"/>
  <c r="I137" i="1"/>
  <c r="J136" i="1"/>
  <c r="I136" i="1"/>
  <c r="J135" i="1"/>
  <c r="I135" i="1"/>
  <c r="J134" i="1"/>
  <c r="I134" i="1"/>
  <c r="I133" i="1"/>
  <c r="J133" i="1"/>
  <c r="J132" i="1"/>
  <c r="I132" i="1"/>
  <c r="I131" i="1"/>
  <c r="J131" i="1"/>
  <c r="I130" i="1"/>
  <c r="J130" i="1"/>
  <c r="I129" i="1"/>
  <c r="J129" i="1"/>
  <c r="I127" i="1"/>
  <c r="J127" i="1"/>
  <c r="J126" i="1"/>
  <c r="I126" i="1"/>
  <c r="J125" i="1"/>
  <c r="I125" i="1"/>
  <c r="I124" i="1"/>
  <c r="J124" i="1"/>
  <c r="I123" i="1"/>
  <c r="J123" i="1"/>
  <c r="I122" i="1"/>
  <c r="J122" i="1"/>
  <c r="J128" i="1"/>
  <c r="I128" i="1"/>
  <c r="J121" i="1"/>
  <c r="I121" i="1"/>
  <c r="J120" i="1"/>
  <c r="I120" i="1"/>
  <c r="J119" i="1"/>
  <c r="I119" i="1"/>
  <c r="J118" i="1"/>
  <c r="I118" i="1"/>
  <c r="J117" i="1"/>
  <c r="I117" i="1"/>
  <c r="J116" i="1"/>
  <c r="I116" i="1"/>
  <c r="I115" i="1" l="1"/>
  <c r="J115" i="1"/>
  <c r="J114" i="1"/>
  <c r="I114" i="1"/>
  <c r="J113" i="1"/>
  <c r="I113" i="1"/>
  <c r="J112" i="1"/>
  <c r="I112" i="1"/>
  <c r="I111" i="1"/>
  <c r="J111" i="1"/>
  <c r="I110" i="1"/>
  <c r="J110" i="1"/>
  <c r="I109" i="1"/>
  <c r="J109" i="1"/>
  <c r="I108" i="1"/>
  <c r="J108" i="1"/>
  <c r="I107" i="1"/>
  <c r="J107" i="1"/>
  <c r="I106" i="1"/>
  <c r="J106" i="1"/>
  <c r="J101" i="1"/>
  <c r="I101" i="1"/>
  <c r="J99" i="1"/>
  <c r="I99" i="1"/>
  <c r="J100" i="1"/>
  <c r="I100" i="1"/>
  <c r="J98" i="1"/>
  <c r="I98" i="1"/>
  <c r="J97" i="1"/>
  <c r="I97" i="1"/>
  <c r="I96" i="1"/>
  <c r="J96" i="1"/>
  <c r="J105" i="1"/>
  <c r="I105" i="1"/>
  <c r="J104" i="1"/>
  <c r="I104" i="1"/>
  <c r="J103" i="1"/>
  <c r="I103" i="1"/>
  <c r="J102" i="1"/>
  <c r="I102" i="1"/>
  <c r="J95" i="1"/>
  <c r="I95" i="1"/>
  <c r="I94" i="1"/>
  <c r="J94" i="1"/>
  <c r="I93" i="1"/>
  <c r="J93" i="1"/>
  <c r="I92" i="1"/>
  <c r="J92" i="1"/>
  <c r="I91" i="1"/>
  <c r="J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J81" i="1"/>
  <c r="I81" i="1"/>
  <c r="J80" i="1"/>
  <c r="I80" i="1"/>
  <c r="J79" i="1"/>
  <c r="I79" i="1"/>
  <c r="J78" i="1"/>
  <c r="I78" i="1"/>
  <c r="J77" i="1"/>
  <c r="I77" i="1"/>
  <c r="J76" i="1"/>
  <c r="I76" i="1"/>
  <c r="J75" i="1"/>
  <c r="I75" i="1"/>
  <c r="J74" i="1"/>
  <c r="I74" i="1"/>
  <c r="J73" i="1"/>
  <c r="I73" i="1"/>
  <c r="J72" i="1"/>
  <c r="I72" i="1"/>
  <c r="J71" i="1"/>
  <c r="I71" i="1"/>
  <c r="I70" i="1" l="1"/>
  <c r="J70" i="1"/>
  <c r="I69" i="1"/>
  <c r="J69" i="1"/>
  <c r="I68" i="1"/>
  <c r="J68" i="1"/>
  <c r="J67" i="1"/>
  <c r="I67" i="1"/>
  <c r="J66" i="1"/>
  <c r="I66" i="1"/>
  <c r="J65" i="1"/>
  <c r="I65" i="1"/>
  <c r="I64" i="1" l="1"/>
  <c r="J64" i="1"/>
  <c r="I63" i="1"/>
  <c r="J63" i="1"/>
  <c r="I62" i="1"/>
  <c r="J62" i="1"/>
  <c r="I61" i="1"/>
  <c r="J61" i="1"/>
  <c r="I60" i="1"/>
  <c r="J60" i="1"/>
  <c r="I59" i="1"/>
  <c r="J59" i="1"/>
  <c r="I58" i="1"/>
  <c r="J58" i="1"/>
  <c r="I57" i="1"/>
  <c r="J57" i="1"/>
  <c r="J56" i="1"/>
  <c r="I56" i="1"/>
  <c r="J55" i="1"/>
  <c r="I55" i="1"/>
  <c r="J54" i="1"/>
  <c r="I54" i="1"/>
  <c r="J53" i="1"/>
  <c r="I53" i="1"/>
  <c r="I52" i="1"/>
  <c r="J52" i="1"/>
  <c r="I51" i="1"/>
  <c r="J51" i="1"/>
  <c r="J50" i="1"/>
  <c r="I50" i="1"/>
  <c r="J49" i="1"/>
  <c r="I49" i="1"/>
  <c r="J48" i="1"/>
  <c r="I48" i="1"/>
  <c r="J47" i="1"/>
  <c r="I47" i="1"/>
  <c r="I46" i="1"/>
  <c r="J46" i="1"/>
  <c r="I45" i="1"/>
  <c r="J45" i="1"/>
  <c r="I44" i="1"/>
  <c r="J44" i="1"/>
  <c r="J43" i="1"/>
  <c r="I43" i="1"/>
  <c r="I42" i="1"/>
  <c r="J42" i="1"/>
  <c r="I41" i="1"/>
  <c r="J41" i="1"/>
  <c r="J40" i="1"/>
  <c r="I40" i="1"/>
  <c r="I39" i="1"/>
  <c r="J39" i="1"/>
  <c r="I38" i="1"/>
  <c r="J38" i="1"/>
  <c r="J37" i="1"/>
  <c r="I37" i="1"/>
  <c r="J36" i="1"/>
  <c r="I36" i="1"/>
  <c r="I35" i="1"/>
  <c r="J35" i="1"/>
  <c r="I34" i="1"/>
  <c r="J34" i="1"/>
  <c r="J33" i="1"/>
  <c r="I33" i="1"/>
  <c r="J32" i="1"/>
  <c r="I32" i="1"/>
  <c r="J31" i="1"/>
  <c r="I31" i="1"/>
  <c r="J30" i="1"/>
  <c r="I30" i="1"/>
  <c r="J29" i="1"/>
  <c r="I29" i="1"/>
  <c r="J28" i="1"/>
  <c r="I28" i="1"/>
  <c r="J26" i="1"/>
  <c r="I26" i="1"/>
  <c r="I25" i="1"/>
  <c r="J25" i="1"/>
  <c r="J24" i="1"/>
  <c r="I24" i="1"/>
  <c r="J23" i="1"/>
  <c r="I23" i="1"/>
  <c r="J22" i="1"/>
  <c r="I22" i="1"/>
  <c r="J21" i="1"/>
  <c r="I21" i="1"/>
  <c r="J20" i="1"/>
  <c r="I20" i="1"/>
  <c r="I19" i="1"/>
  <c r="J19" i="1"/>
  <c r="I18" i="1"/>
  <c r="J18" i="1"/>
  <c r="I17" i="1"/>
  <c r="J17" i="1"/>
  <c r="I16" i="1"/>
  <c r="J16" i="1"/>
  <c r="J15" i="1"/>
  <c r="I15" i="1"/>
  <c r="J14" i="1"/>
  <c r="I14" i="1"/>
  <c r="I13" i="1"/>
  <c r="J13" i="1"/>
  <c r="I12" i="1"/>
  <c r="J12" i="1"/>
  <c r="J11" i="1"/>
  <c r="I11" i="1"/>
  <c r="J10" i="1"/>
  <c r="I10" i="1"/>
  <c r="J9" i="1"/>
  <c r="I9" i="1"/>
  <c r="J8" i="1"/>
  <c r="I8" i="1"/>
  <c r="J7" i="1"/>
  <c r="I7" i="1"/>
  <c r="J5" i="1"/>
  <c r="J4" i="1"/>
  <c r="I5" i="1"/>
  <c r="I4" i="1"/>
</calcChain>
</file>

<file path=xl/sharedStrings.xml><?xml version="1.0" encoding="utf-8"?>
<sst xmlns="http://schemas.openxmlformats.org/spreadsheetml/2006/main" count="2888" uniqueCount="611">
  <si>
    <t>지번</t>
  </si>
  <si>
    <t>지목</t>
  </si>
  <si>
    <t>주소</t>
    <phoneticPr fontId="18" type="noConversion"/>
  </si>
  <si>
    <t>비고</t>
    <phoneticPr fontId="18" type="noConversion"/>
  </si>
  <si>
    <t>연번</t>
    <phoneticPr fontId="18" type="noConversion"/>
  </si>
  <si>
    <t>토지 소재지</t>
    <phoneticPr fontId="18" type="noConversion"/>
  </si>
  <si>
    <t>종전 토지</t>
    <phoneticPr fontId="18" type="noConversion"/>
  </si>
  <si>
    <t>면적(㎡)</t>
    <phoneticPr fontId="18" type="noConversion"/>
  </si>
  <si>
    <t>지번</t>
    <phoneticPr fontId="18" type="noConversion"/>
  </si>
  <si>
    <t>지목</t>
    <phoneticPr fontId="18" type="noConversion"/>
  </si>
  <si>
    <t>면적
(㎡)</t>
    <phoneticPr fontId="18" type="noConversion"/>
  </si>
  <si>
    <t>증가한
면적(㎡)</t>
    <phoneticPr fontId="18" type="noConversion"/>
  </si>
  <si>
    <t>감소한
면적(㎡)</t>
    <phoneticPr fontId="18" type="noConversion"/>
  </si>
  <si>
    <t>소유자
명</t>
    <phoneticPr fontId="18" type="noConversion"/>
  </si>
  <si>
    <t>확정 토지</t>
    <phoneticPr fontId="18" type="noConversion"/>
  </si>
  <si>
    <t>곡성 구원지구 지적확정예정통지서 반송 공시 송달 대상자</t>
    <phoneticPr fontId="18" type="noConversion"/>
  </si>
  <si>
    <t>715-2</t>
    <phoneticPr fontId="18" type="noConversion"/>
  </si>
  <si>
    <t>도로</t>
    <phoneticPr fontId="18" type="noConversion"/>
  </si>
  <si>
    <t>수취인불명</t>
    <phoneticPr fontId="18" type="noConversion"/>
  </si>
  <si>
    <t>폐문부재</t>
    <phoneticPr fontId="18" type="noConversion"/>
  </si>
  <si>
    <t>공시송달사유</t>
    <phoneticPr fontId="18" type="noConversion"/>
  </si>
  <si>
    <t>57-3</t>
    <phoneticPr fontId="18" type="noConversion"/>
  </si>
  <si>
    <t>임야</t>
    <phoneticPr fontId="18" type="noConversion"/>
  </si>
  <si>
    <t>57-6</t>
    <phoneticPr fontId="18" type="noConversion"/>
  </si>
  <si>
    <t>57-4</t>
    <phoneticPr fontId="18" type="noConversion"/>
  </si>
  <si>
    <t>59-4</t>
    <phoneticPr fontId="18" type="noConversion"/>
  </si>
  <si>
    <t>전</t>
    <phoneticPr fontId="18" type="noConversion"/>
  </si>
  <si>
    <t>347</t>
    <phoneticPr fontId="18" type="noConversion"/>
  </si>
  <si>
    <t>347-3</t>
    <phoneticPr fontId="18" type="noConversion"/>
  </si>
  <si>
    <t>이해관계인</t>
    <phoneticPr fontId="18" type="noConversion"/>
  </si>
  <si>
    <t>52-2</t>
    <phoneticPr fontId="18" type="noConversion"/>
  </si>
  <si>
    <t>53-3</t>
    <phoneticPr fontId="18" type="noConversion"/>
  </si>
  <si>
    <t>기타</t>
    <phoneticPr fontId="18" type="noConversion"/>
  </si>
  <si>
    <t>422-2</t>
    <phoneticPr fontId="18" type="noConversion"/>
  </si>
  <si>
    <t>424-2</t>
    <phoneticPr fontId="18" type="noConversion"/>
  </si>
  <si>
    <t>대</t>
    <phoneticPr fontId="18" type="noConversion"/>
  </si>
  <si>
    <t>54</t>
    <phoneticPr fontId="18" type="noConversion"/>
  </si>
  <si>
    <t>486</t>
    <phoneticPr fontId="18" type="noConversion"/>
  </si>
  <si>
    <t>묘지</t>
    <phoneticPr fontId="18" type="noConversion"/>
  </si>
  <si>
    <t>358</t>
    <phoneticPr fontId="18" type="noConversion"/>
  </si>
  <si>
    <t>수취인부재</t>
    <phoneticPr fontId="18" type="noConversion"/>
  </si>
  <si>
    <t>462-2</t>
    <phoneticPr fontId="18" type="noConversion"/>
  </si>
  <si>
    <t>이사불명</t>
    <phoneticPr fontId="18" type="noConversion"/>
  </si>
  <si>
    <t>곡성읍 구원리</t>
    <phoneticPr fontId="18" type="noConversion"/>
  </si>
  <si>
    <t>341-10</t>
    <phoneticPr fontId="18" type="noConversion"/>
  </si>
  <si>
    <t>구거</t>
    <phoneticPr fontId="18" type="noConversion"/>
  </si>
  <si>
    <t>586</t>
    <phoneticPr fontId="18" type="noConversion"/>
  </si>
  <si>
    <t>460-5</t>
    <phoneticPr fontId="18" type="noConversion"/>
  </si>
  <si>
    <t>52</t>
    <phoneticPr fontId="18" type="noConversion"/>
  </si>
  <si>
    <t>520-9</t>
    <phoneticPr fontId="18" type="noConversion"/>
  </si>
  <si>
    <t>512-3</t>
    <phoneticPr fontId="18" type="noConversion"/>
  </si>
  <si>
    <t>423-3</t>
    <phoneticPr fontId="18" type="noConversion"/>
  </si>
  <si>
    <t>423-4</t>
    <phoneticPr fontId="18" type="noConversion"/>
  </si>
  <si>
    <t>527</t>
    <phoneticPr fontId="18" type="noConversion"/>
  </si>
  <si>
    <t>118</t>
    <phoneticPr fontId="18" type="noConversion"/>
  </si>
  <si>
    <t>48</t>
    <phoneticPr fontId="18" type="noConversion"/>
  </si>
  <si>
    <t>413-2</t>
    <phoneticPr fontId="18" type="noConversion"/>
  </si>
  <si>
    <t>476-1</t>
    <phoneticPr fontId="18" type="noConversion"/>
  </si>
  <si>
    <t>609</t>
    <phoneticPr fontId="18" type="noConversion"/>
  </si>
  <si>
    <t>609-7</t>
    <phoneticPr fontId="18" type="noConversion"/>
  </si>
  <si>
    <t>609-9</t>
    <phoneticPr fontId="18" type="noConversion"/>
  </si>
  <si>
    <t>636</t>
    <phoneticPr fontId="18" type="noConversion"/>
  </si>
  <si>
    <t>660</t>
    <phoneticPr fontId="18" type="noConversion"/>
  </si>
  <si>
    <t>답</t>
    <phoneticPr fontId="18" type="noConversion"/>
  </si>
  <si>
    <t>344</t>
    <phoneticPr fontId="18" type="noConversion"/>
  </si>
  <si>
    <t>701</t>
    <phoneticPr fontId="18" type="noConversion"/>
  </si>
  <si>
    <t>705</t>
    <phoneticPr fontId="18" type="noConversion"/>
  </si>
  <si>
    <t>수취인불명</t>
    <phoneticPr fontId="18" type="noConversion"/>
  </si>
  <si>
    <t>곡성읍 구원리</t>
    <phoneticPr fontId="18" type="noConversion"/>
  </si>
  <si>
    <t>687</t>
    <phoneticPr fontId="18" type="noConversion"/>
  </si>
  <si>
    <t>답</t>
    <phoneticPr fontId="18" type="noConversion"/>
  </si>
  <si>
    <t>709-2</t>
    <phoneticPr fontId="18" type="noConversion"/>
  </si>
  <si>
    <t>도로</t>
    <phoneticPr fontId="18" type="noConversion"/>
  </si>
  <si>
    <t>기타</t>
    <phoneticPr fontId="18" type="noConversion"/>
  </si>
  <si>
    <t>618</t>
    <phoneticPr fontId="18" type="noConversion"/>
  </si>
  <si>
    <t>대</t>
    <phoneticPr fontId="18" type="noConversion"/>
  </si>
  <si>
    <t>주소불명</t>
    <phoneticPr fontId="18" type="noConversion"/>
  </si>
  <si>
    <t>665</t>
    <phoneticPr fontId="18" type="noConversion"/>
  </si>
  <si>
    <t>665-1</t>
    <phoneticPr fontId="18" type="noConversion"/>
  </si>
  <si>
    <t>665-2</t>
    <phoneticPr fontId="18" type="noConversion"/>
  </si>
  <si>
    <t>665-3</t>
    <phoneticPr fontId="18" type="noConversion"/>
  </si>
  <si>
    <t>448-2</t>
    <phoneticPr fontId="18" type="noConversion"/>
  </si>
  <si>
    <t>100</t>
    <phoneticPr fontId="18" type="noConversion"/>
  </si>
  <si>
    <t>609-1</t>
    <phoneticPr fontId="18" type="noConversion"/>
  </si>
  <si>
    <t>120</t>
    <phoneticPr fontId="18" type="noConversion"/>
  </si>
  <si>
    <t>145</t>
    <phoneticPr fontId="18" type="noConversion"/>
  </si>
  <si>
    <t>664</t>
    <phoneticPr fontId="18" type="noConversion"/>
  </si>
  <si>
    <t>664-1</t>
    <phoneticPr fontId="18" type="noConversion"/>
  </si>
  <si>
    <t>664-2</t>
    <phoneticPr fontId="18" type="noConversion"/>
  </si>
  <si>
    <t>664-3</t>
    <phoneticPr fontId="18" type="noConversion"/>
  </si>
  <si>
    <t>442-5</t>
    <phoneticPr fontId="18" type="noConversion"/>
  </si>
  <si>
    <t>442-10</t>
    <phoneticPr fontId="18" type="noConversion"/>
  </si>
  <si>
    <t>105</t>
    <phoneticPr fontId="18" type="noConversion"/>
  </si>
  <si>
    <t>458</t>
    <phoneticPr fontId="18" type="noConversion"/>
  </si>
  <si>
    <t>40</t>
    <phoneticPr fontId="18" type="noConversion"/>
  </si>
  <si>
    <t>49</t>
    <phoneticPr fontId="18" type="noConversion"/>
  </si>
  <si>
    <t>토지대장상 주소 미기재</t>
    <phoneticPr fontId="18" type="noConversion"/>
  </si>
  <si>
    <t>이해관계인</t>
    <phoneticPr fontId="18" type="noConversion"/>
  </si>
  <si>
    <t>355-2</t>
    <phoneticPr fontId="18" type="noConversion"/>
  </si>
  <si>
    <t>도로</t>
    <phoneticPr fontId="18" type="noConversion"/>
  </si>
  <si>
    <t>폐문부재</t>
    <phoneticPr fontId="18" type="noConversion"/>
  </si>
  <si>
    <t>647</t>
    <phoneticPr fontId="18" type="noConversion"/>
  </si>
  <si>
    <t>임야</t>
    <phoneticPr fontId="18" type="noConversion"/>
  </si>
  <si>
    <t>수취인불명</t>
    <phoneticPr fontId="18" type="noConversion"/>
  </si>
  <si>
    <t>648</t>
    <phoneticPr fontId="18" type="noConversion"/>
  </si>
  <si>
    <t>715-2</t>
    <phoneticPr fontId="18" type="noConversion"/>
  </si>
  <si>
    <t>유지</t>
    <phoneticPr fontId="18" type="noConversion"/>
  </si>
  <si>
    <t>618</t>
    <phoneticPr fontId="18" type="noConversion"/>
  </si>
  <si>
    <t>대</t>
    <phoneticPr fontId="18" type="noConversion"/>
  </si>
  <si>
    <t>이사불명</t>
    <phoneticPr fontId="18" type="noConversion"/>
  </si>
  <si>
    <t>609-3</t>
    <phoneticPr fontId="18" type="noConversion"/>
  </si>
  <si>
    <t>655</t>
    <phoneticPr fontId="18" type="noConversion"/>
  </si>
  <si>
    <t>전</t>
    <phoneticPr fontId="18" type="noConversion"/>
  </si>
  <si>
    <t>602</t>
    <phoneticPr fontId="18" type="noConversion"/>
  </si>
  <si>
    <t>답</t>
    <phoneticPr fontId="18" type="noConversion"/>
  </si>
  <si>
    <t>520-9</t>
    <phoneticPr fontId="18" type="noConversion"/>
  </si>
  <si>
    <t>352-2</t>
    <phoneticPr fontId="18" type="noConversion"/>
  </si>
  <si>
    <t>503-2</t>
    <phoneticPr fontId="18" type="noConversion"/>
  </si>
  <si>
    <t>452-1</t>
    <phoneticPr fontId="18" type="noConversion"/>
  </si>
  <si>
    <t>530</t>
    <phoneticPr fontId="18" type="noConversion"/>
  </si>
  <si>
    <t>594</t>
    <phoneticPr fontId="18" type="noConversion"/>
  </si>
  <si>
    <t>596</t>
    <phoneticPr fontId="18" type="noConversion"/>
  </si>
  <si>
    <t>597</t>
    <phoneticPr fontId="18" type="noConversion"/>
  </si>
  <si>
    <t>439</t>
    <phoneticPr fontId="18" type="noConversion"/>
  </si>
  <si>
    <t>수취인부재</t>
    <phoneticPr fontId="18" type="noConversion"/>
  </si>
  <si>
    <t>이해관계인</t>
    <phoneticPr fontId="18" type="noConversion"/>
  </si>
  <si>
    <t>452-1</t>
    <phoneticPr fontId="18" type="noConversion"/>
  </si>
  <si>
    <t>530</t>
    <phoneticPr fontId="18" type="noConversion"/>
  </si>
  <si>
    <t>대</t>
    <phoneticPr fontId="18" type="noConversion"/>
  </si>
  <si>
    <t>전</t>
    <phoneticPr fontId="18" type="noConversion"/>
  </si>
  <si>
    <t>96</t>
    <phoneticPr fontId="18" type="noConversion"/>
  </si>
  <si>
    <t>묘지</t>
    <phoneticPr fontId="18" type="noConversion"/>
  </si>
  <si>
    <t>폐문부재</t>
  </si>
  <si>
    <t>폐문부재</t>
    <phoneticPr fontId="18" type="noConversion"/>
  </si>
  <si>
    <t>수취인불명</t>
  </si>
  <si>
    <t>수취인불명</t>
    <phoneticPr fontId="18" type="noConversion"/>
  </si>
  <si>
    <t>115</t>
    <phoneticPr fontId="18" type="noConversion"/>
  </si>
  <si>
    <t>이사불명</t>
    <phoneticPr fontId="18" type="noConversion"/>
  </si>
  <si>
    <t>561-3</t>
    <phoneticPr fontId="18" type="noConversion"/>
  </si>
  <si>
    <t>주소불명</t>
    <phoneticPr fontId="18" type="noConversion"/>
  </si>
  <si>
    <t>594</t>
    <phoneticPr fontId="18" type="noConversion"/>
  </si>
  <si>
    <t>596</t>
    <phoneticPr fontId="18" type="noConversion"/>
  </si>
  <si>
    <t>597</t>
    <phoneticPr fontId="18" type="noConversion"/>
  </si>
  <si>
    <t>답</t>
    <phoneticPr fontId="18" type="noConversion"/>
  </si>
  <si>
    <t>704</t>
    <phoneticPr fontId="18" type="noConversion"/>
  </si>
  <si>
    <t>57-2</t>
    <phoneticPr fontId="18" type="noConversion"/>
  </si>
  <si>
    <t>도로</t>
    <phoneticPr fontId="18" type="noConversion"/>
  </si>
  <si>
    <t>673-1</t>
    <phoneticPr fontId="18" type="noConversion"/>
  </si>
  <si>
    <t>674</t>
    <phoneticPr fontId="18" type="noConversion"/>
  </si>
  <si>
    <t>441-8</t>
    <phoneticPr fontId="18" type="noConversion"/>
  </si>
  <si>
    <t>350-2</t>
    <phoneticPr fontId="18" type="noConversion"/>
  </si>
  <si>
    <t>532</t>
    <phoneticPr fontId="18" type="noConversion"/>
  </si>
  <si>
    <t>579</t>
    <phoneticPr fontId="18" type="noConversion"/>
  </si>
  <si>
    <t>583-1</t>
    <phoneticPr fontId="18" type="noConversion"/>
  </si>
  <si>
    <t>532-1</t>
    <phoneticPr fontId="18" type="noConversion"/>
  </si>
  <si>
    <t>429-2</t>
    <phoneticPr fontId="18" type="noConversion"/>
  </si>
  <si>
    <t>유지</t>
    <phoneticPr fontId="18" type="noConversion"/>
  </si>
  <si>
    <t>715-2</t>
    <phoneticPr fontId="18" type="noConversion"/>
  </si>
  <si>
    <t>570-1</t>
    <phoneticPr fontId="18" type="noConversion"/>
  </si>
  <si>
    <t>449-1</t>
    <phoneticPr fontId="18" type="noConversion"/>
  </si>
  <si>
    <t>기타</t>
    <phoneticPr fontId="18" type="noConversion"/>
  </si>
  <si>
    <t>701-1</t>
    <phoneticPr fontId="18" type="noConversion"/>
  </si>
  <si>
    <t>37</t>
    <phoneticPr fontId="18" type="noConversion"/>
  </si>
  <si>
    <t>116</t>
    <phoneticPr fontId="18" type="noConversion"/>
  </si>
  <si>
    <t>635</t>
    <phoneticPr fontId="18" type="noConversion"/>
  </si>
  <si>
    <t>699</t>
    <phoneticPr fontId="18" type="noConversion"/>
  </si>
  <si>
    <t>60</t>
    <phoneticPr fontId="18" type="noConversion"/>
  </si>
  <si>
    <t>490</t>
    <phoneticPr fontId="18" type="noConversion"/>
  </si>
  <si>
    <t>608</t>
    <phoneticPr fontId="18" type="noConversion"/>
  </si>
  <si>
    <t>608-1</t>
    <phoneticPr fontId="18" type="noConversion"/>
  </si>
  <si>
    <t>609-8</t>
    <phoneticPr fontId="18" type="noConversion"/>
  </si>
  <si>
    <t>611</t>
    <phoneticPr fontId="18" type="noConversion"/>
  </si>
  <si>
    <t>612</t>
    <phoneticPr fontId="18" type="noConversion"/>
  </si>
  <si>
    <t>641</t>
    <phoneticPr fontId="18" type="noConversion"/>
  </si>
  <si>
    <t>661</t>
    <phoneticPr fontId="18" type="noConversion"/>
  </si>
  <si>
    <t>707</t>
    <phoneticPr fontId="18" type="noConversion"/>
  </si>
  <si>
    <t>63-18</t>
    <phoneticPr fontId="18" type="noConversion"/>
  </si>
  <si>
    <t>63-44</t>
    <phoneticPr fontId="18" type="noConversion"/>
  </si>
  <si>
    <t>임야</t>
    <phoneticPr fontId="18" type="noConversion"/>
  </si>
  <si>
    <t>115-1</t>
    <phoneticPr fontId="18" type="noConversion"/>
  </si>
  <si>
    <t>609-5</t>
    <phoneticPr fontId="18" type="noConversion"/>
  </si>
  <si>
    <t>495-2</t>
    <phoneticPr fontId="18" type="noConversion"/>
  </si>
  <si>
    <t>496-4</t>
    <phoneticPr fontId="18" type="noConversion"/>
  </si>
  <si>
    <t>668-3</t>
    <phoneticPr fontId="18" type="noConversion"/>
  </si>
  <si>
    <t>668-8</t>
    <phoneticPr fontId="18" type="noConversion"/>
  </si>
  <si>
    <t>442-9</t>
    <phoneticPr fontId="18" type="noConversion"/>
  </si>
  <si>
    <t>120-1</t>
    <phoneticPr fontId="18" type="noConversion"/>
  </si>
  <si>
    <t>120-2</t>
    <phoneticPr fontId="18" type="noConversion"/>
  </si>
  <si>
    <t>120-3</t>
    <phoneticPr fontId="18" type="noConversion"/>
  </si>
  <si>
    <t>곡성읍 구원리</t>
    <phoneticPr fontId="18" type="noConversion"/>
  </si>
  <si>
    <t>441-5</t>
    <phoneticPr fontId="18" type="noConversion"/>
  </si>
  <si>
    <t>441-6</t>
    <phoneticPr fontId="18" type="noConversion"/>
  </si>
  <si>
    <t>506</t>
    <phoneticPr fontId="18" type="noConversion"/>
  </si>
  <si>
    <t>578</t>
    <phoneticPr fontId="18" type="noConversion"/>
  </si>
  <si>
    <t>740</t>
    <phoneticPr fontId="18" type="noConversion"/>
  </si>
  <si>
    <t>741</t>
    <phoneticPr fontId="18" type="noConversion"/>
  </si>
  <si>
    <t>742</t>
    <phoneticPr fontId="18" type="noConversion"/>
  </si>
  <si>
    <t>741-1</t>
    <phoneticPr fontId="18" type="noConversion"/>
  </si>
  <si>
    <t>348</t>
    <phoneticPr fontId="18" type="noConversion"/>
  </si>
  <si>
    <t>하천</t>
    <phoneticPr fontId="18" type="noConversion"/>
  </si>
  <si>
    <t>454-1</t>
    <phoneticPr fontId="18" type="noConversion"/>
  </si>
  <si>
    <t>산 75-8</t>
    <phoneticPr fontId="18" type="noConversion"/>
  </si>
  <si>
    <t>산 75-9</t>
    <phoneticPr fontId="18" type="noConversion"/>
  </si>
  <si>
    <t>산 75-10</t>
    <phoneticPr fontId="18" type="noConversion"/>
  </si>
  <si>
    <t>630-7</t>
    <phoneticPr fontId="18" type="noConversion"/>
  </si>
  <si>
    <t>630-8</t>
    <phoneticPr fontId="18" type="noConversion"/>
  </si>
  <si>
    <t>88-1</t>
    <phoneticPr fontId="18" type="noConversion"/>
  </si>
  <si>
    <t>88-2</t>
    <phoneticPr fontId="18" type="noConversion"/>
  </si>
  <si>
    <t>644</t>
    <phoneticPr fontId="18" type="noConversion"/>
  </si>
  <si>
    <t>593</t>
    <phoneticPr fontId="18" type="noConversion"/>
  </si>
  <si>
    <t>649</t>
    <phoneticPr fontId="18" type="noConversion"/>
  </si>
  <si>
    <t>351-2</t>
    <phoneticPr fontId="18" type="noConversion"/>
  </si>
  <si>
    <t>634</t>
    <phoneticPr fontId="18" type="noConversion"/>
  </si>
  <si>
    <t>498</t>
    <phoneticPr fontId="18" type="noConversion"/>
  </si>
  <si>
    <t>664-1</t>
    <phoneticPr fontId="18" type="noConversion"/>
  </si>
  <si>
    <t>664-4</t>
    <phoneticPr fontId="18" type="noConversion"/>
  </si>
  <si>
    <t>643</t>
    <phoneticPr fontId="18" type="noConversion"/>
  </si>
  <si>
    <t>512-5</t>
    <phoneticPr fontId="18" type="noConversion"/>
  </si>
  <si>
    <t>94-2</t>
    <phoneticPr fontId="18" type="noConversion"/>
  </si>
  <si>
    <t>588</t>
    <phoneticPr fontId="18" type="noConversion"/>
  </si>
  <si>
    <t>496-3</t>
    <phoneticPr fontId="18" type="noConversion"/>
  </si>
  <si>
    <t>455-2</t>
    <phoneticPr fontId="18" type="noConversion"/>
  </si>
  <si>
    <t>497-1</t>
    <phoneticPr fontId="18" type="noConversion"/>
  </si>
  <si>
    <t>497-2</t>
    <phoneticPr fontId="18" type="noConversion"/>
  </si>
  <si>
    <t>513-1</t>
    <phoneticPr fontId="18" type="noConversion"/>
  </si>
  <si>
    <t>463-2</t>
    <phoneticPr fontId="18" type="noConversion"/>
  </si>
  <si>
    <t>470-2</t>
    <phoneticPr fontId="18" type="noConversion"/>
  </si>
  <si>
    <t>603</t>
    <phoneticPr fontId="18" type="noConversion"/>
  </si>
  <si>
    <t>전</t>
    <phoneticPr fontId="18" type="noConversion"/>
  </si>
  <si>
    <t>수취인부재</t>
    <phoneticPr fontId="18" type="noConversion"/>
  </si>
  <si>
    <t>107</t>
    <phoneticPr fontId="18" type="noConversion"/>
  </si>
  <si>
    <t>임야</t>
    <phoneticPr fontId="18" type="noConversion"/>
  </si>
  <si>
    <t>144-1</t>
    <phoneticPr fontId="18" type="noConversion"/>
  </si>
  <si>
    <t>420-1</t>
    <phoneticPr fontId="18" type="noConversion"/>
  </si>
  <si>
    <t>429-1</t>
    <phoneticPr fontId="18" type="noConversion"/>
  </si>
  <si>
    <t>478-1</t>
    <phoneticPr fontId="18" type="noConversion"/>
  </si>
  <si>
    <t>대</t>
    <phoneticPr fontId="18" type="noConversion"/>
  </si>
  <si>
    <t>답</t>
    <phoneticPr fontId="18" type="noConversion"/>
  </si>
  <si>
    <t>442-7</t>
    <phoneticPr fontId="18" type="noConversion"/>
  </si>
  <si>
    <t>442-8</t>
    <phoneticPr fontId="18" type="noConversion"/>
  </si>
  <si>
    <t>도로</t>
    <phoneticPr fontId="18" type="noConversion"/>
  </si>
  <si>
    <t>696</t>
    <phoneticPr fontId="18" type="noConversion"/>
  </si>
  <si>
    <t>702</t>
    <phoneticPr fontId="18" type="noConversion"/>
  </si>
  <si>
    <t>123</t>
    <phoneticPr fontId="18" type="noConversion"/>
  </si>
  <si>
    <t>441-5</t>
    <phoneticPr fontId="18" type="noConversion"/>
  </si>
  <si>
    <t>441-6</t>
    <phoneticPr fontId="18" type="noConversion"/>
  </si>
  <si>
    <t>주소불명</t>
    <phoneticPr fontId="18" type="noConversion"/>
  </si>
  <si>
    <t>곡성읍 구원리</t>
  </si>
  <si>
    <t>곡성읍 구원리</t>
    <phoneticPr fontId="18" type="noConversion"/>
  </si>
  <si>
    <t>408-2</t>
    <phoneticPr fontId="18" type="noConversion"/>
  </si>
  <si>
    <t>47</t>
    <phoneticPr fontId="18" type="noConversion"/>
  </si>
  <si>
    <t>496-3</t>
    <phoneticPr fontId="18" type="noConversion"/>
  </si>
  <si>
    <t>기타</t>
    <phoneticPr fontId="18" type="noConversion"/>
  </si>
  <si>
    <t>462-2</t>
    <phoneticPr fontId="18" type="noConversion"/>
  </si>
  <si>
    <t>512-6</t>
    <phoneticPr fontId="18" type="noConversion"/>
  </si>
  <si>
    <t>이사불명</t>
    <phoneticPr fontId="18" type="noConversion"/>
  </si>
  <si>
    <t>495-3</t>
    <phoneticPr fontId="18" type="noConversion"/>
  </si>
  <si>
    <t>471</t>
    <phoneticPr fontId="18" type="noConversion"/>
  </si>
  <si>
    <t>463-2</t>
    <phoneticPr fontId="18" type="noConversion"/>
  </si>
  <si>
    <t>715-2</t>
    <phoneticPr fontId="18" type="noConversion"/>
  </si>
  <si>
    <t>이해관계인</t>
    <phoneticPr fontId="18" type="noConversion"/>
  </si>
  <si>
    <t>588</t>
    <phoneticPr fontId="18" type="noConversion"/>
  </si>
  <si>
    <t>583-2</t>
    <phoneticPr fontId="18" type="noConversion"/>
  </si>
  <si>
    <t>566-1</t>
    <phoneticPr fontId="18" type="noConversion"/>
  </si>
  <si>
    <t>581</t>
    <phoneticPr fontId="18" type="noConversion"/>
  </si>
  <si>
    <t>509-2</t>
    <phoneticPr fontId="18" type="noConversion"/>
  </si>
  <si>
    <t>683-4</t>
    <phoneticPr fontId="18" type="noConversion"/>
  </si>
  <si>
    <t>464-3</t>
    <phoneticPr fontId="18" type="noConversion"/>
  </si>
  <si>
    <t>464-2</t>
    <phoneticPr fontId="18" type="noConversion"/>
  </si>
  <si>
    <t>713</t>
    <phoneticPr fontId="18" type="noConversion"/>
  </si>
  <si>
    <t>산 106</t>
    <phoneticPr fontId="18" type="noConversion"/>
  </si>
  <si>
    <t>604-7</t>
    <phoneticPr fontId="18" type="noConversion"/>
  </si>
  <si>
    <t>63-26</t>
    <phoneticPr fontId="18" type="noConversion"/>
  </si>
  <si>
    <t>573</t>
    <phoneticPr fontId="18" type="noConversion"/>
  </si>
  <si>
    <t>565-1</t>
    <phoneticPr fontId="18" type="noConversion"/>
  </si>
  <si>
    <t>571</t>
    <phoneticPr fontId="18" type="noConversion"/>
  </si>
  <si>
    <t>572</t>
    <phoneticPr fontId="18" type="noConversion"/>
  </si>
  <si>
    <t>496-1</t>
    <phoneticPr fontId="18" type="noConversion"/>
  </si>
  <si>
    <t>575-2</t>
    <phoneticPr fontId="18" type="noConversion"/>
  </si>
  <si>
    <t>584-2</t>
    <phoneticPr fontId="18" type="noConversion"/>
  </si>
  <si>
    <t>97-1</t>
    <phoneticPr fontId="18" type="noConversion"/>
  </si>
  <si>
    <t>잡종지</t>
    <phoneticPr fontId="18" type="noConversion"/>
  </si>
  <si>
    <t>434-2</t>
    <phoneticPr fontId="18" type="noConversion"/>
  </si>
  <si>
    <t>512-4</t>
    <phoneticPr fontId="18" type="noConversion"/>
  </si>
  <si>
    <t>604</t>
    <phoneticPr fontId="18" type="noConversion"/>
  </si>
  <si>
    <t>604-3</t>
    <phoneticPr fontId="18" type="noConversion"/>
  </si>
  <si>
    <t>681</t>
    <phoneticPr fontId="18" type="noConversion"/>
  </si>
  <si>
    <t>709-2</t>
    <phoneticPr fontId="18" type="noConversion"/>
  </si>
  <si>
    <t>445-2</t>
    <phoneticPr fontId="18" type="noConversion"/>
  </si>
  <si>
    <t>487-1</t>
    <phoneticPr fontId="18" type="noConversion"/>
  </si>
  <si>
    <t>산 122-12</t>
    <phoneticPr fontId="18" type="noConversion"/>
  </si>
  <si>
    <t>산 122-13</t>
    <phoneticPr fontId="18" type="noConversion"/>
  </si>
  <si>
    <t>산 122-14</t>
    <phoneticPr fontId="18" type="noConversion"/>
  </si>
  <si>
    <t>90</t>
    <phoneticPr fontId="18" type="noConversion"/>
  </si>
  <si>
    <t>90-1</t>
    <phoneticPr fontId="18" type="noConversion"/>
  </si>
  <si>
    <t>묘지</t>
    <phoneticPr fontId="18" type="noConversion"/>
  </si>
  <si>
    <t>564-2</t>
    <phoneticPr fontId="18" type="noConversion"/>
  </si>
  <si>
    <t>111</t>
    <phoneticPr fontId="18" type="noConversion"/>
  </si>
  <si>
    <t>147</t>
    <phoneticPr fontId="18" type="noConversion"/>
  </si>
  <si>
    <t>90-2</t>
    <phoneticPr fontId="18" type="noConversion"/>
  </si>
  <si>
    <t>90-3</t>
    <phoneticPr fontId="18" type="noConversion"/>
  </si>
  <si>
    <t>토지대장상 주소 미기재</t>
    <phoneticPr fontId="18" type="noConversion"/>
  </si>
  <si>
    <t>147-1</t>
    <phoneticPr fontId="18" type="noConversion"/>
  </si>
  <si>
    <t>147-2</t>
    <phoneticPr fontId="18" type="noConversion"/>
  </si>
  <si>
    <t xml:space="preserve">전라남도 곡성군 곡성읍 구원리 </t>
    <phoneticPr fontId="26" type="noConversion"/>
  </si>
  <si>
    <t xml:space="preserve">전라남도 곡성군 오곡면 오지당산길 </t>
    <phoneticPr fontId="18" type="noConversion"/>
  </si>
  <si>
    <t>전라남도 곡성군 오곡면 오지당산길</t>
    <phoneticPr fontId="18" type="noConversion"/>
  </si>
  <si>
    <t>전라남도 곡성군 곡성읍 구원리</t>
    <phoneticPr fontId="18" type="noConversion"/>
  </si>
  <si>
    <t>전라남도 목포시 용당로***번길</t>
    <phoneticPr fontId="18" type="noConversion"/>
  </si>
  <si>
    <t>서울특별시 송파구 송파대로**길</t>
    <phoneticPr fontId="18" type="noConversion"/>
  </si>
  <si>
    <t>전라남도 곡성군 곡성읍 동막평지길</t>
    <phoneticPr fontId="18" type="noConversion"/>
  </si>
  <si>
    <t xml:space="preserve">전라남도 곡성군 곡성읍 구원리 </t>
    <phoneticPr fontId="18" type="noConversion"/>
  </si>
  <si>
    <t xml:space="preserve">서울특별시 강북구 삼각산로**길 </t>
    <phoneticPr fontId="18" type="noConversion"/>
  </si>
  <si>
    <t>광주광역시 북구 면앙로**번길</t>
    <phoneticPr fontId="18" type="noConversion"/>
  </si>
  <si>
    <t>서울특별시 구로구 남부순환로***라길</t>
    <phoneticPr fontId="18" type="noConversion"/>
  </si>
  <si>
    <t>전라남도 곡성군 곡성읍 읍내**길</t>
    <phoneticPr fontId="18" type="noConversion"/>
  </si>
  <si>
    <t>전라남도 광양시 중마중앙*길</t>
    <phoneticPr fontId="18" type="noConversion"/>
  </si>
  <si>
    <t xml:space="preserve">서울특별시 성동구 매봉길 </t>
    <phoneticPr fontId="18" type="noConversion"/>
  </si>
  <si>
    <t>서울특별시 성동구 매봉길</t>
    <phoneticPr fontId="18" type="noConversion"/>
  </si>
  <si>
    <t>경기도 평택시 정암로</t>
    <phoneticPr fontId="18" type="noConversion"/>
  </si>
  <si>
    <t>서울특별시 종로구 송월길</t>
    <phoneticPr fontId="18" type="noConversion"/>
  </si>
  <si>
    <t xml:space="preserve">전라북도 남원시 화산당앞길 </t>
    <phoneticPr fontId="18" type="noConversion"/>
  </si>
  <si>
    <t xml:space="preserve">서울특별시 관악구 봉천로**길 </t>
    <phoneticPr fontId="18" type="noConversion"/>
  </si>
  <si>
    <t>경기도 안산시 상록구 도매시장로*길</t>
    <phoneticPr fontId="18" type="noConversion"/>
  </si>
  <si>
    <t>서울특별시 영등포구 가마산로**길</t>
    <phoneticPr fontId="18" type="noConversion"/>
  </si>
  <si>
    <t>광주광역시 광산구 신가번영로*번길</t>
    <phoneticPr fontId="18" type="noConversion"/>
  </si>
  <si>
    <t>인천광역시 서구 강남로*번길</t>
    <phoneticPr fontId="18" type="noConversion"/>
  </si>
  <si>
    <t xml:space="preserve">경상남도 통영시 여황로 </t>
    <phoneticPr fontId="18" type="noConversion"/>
  </si>
  <si>
    <t>광주광역시 남구 독립로</t>
    <phoneticPr fontId="18" type="noConversion"/>
  </si>
  <si>
    <t xml:space="preserve">광주광역시 남구 독립로 </t>
    <phoneticPr fontId="18" type="noConversion"/>
  </si>
  <si>
    <t xml:space="preserve">전라남도 곡성군 곡성읍 동막길 </t>
    <phoneticPr fontId="18" type="noConversion"/>
  </si>
  <si>
    <t>경기도 용인시 처인구 명지로</t>
    <phoneticPr fontId="18" type="noConversion"/>
  </si>
  <si>
    <t>서울특별시 성북구 장위로**길</t>
    <phoneticPr fontId="18" type="noConversion"/>
  </si>
  <si>
    <t xml:space="preserve">광주광역시 서구 상무오월로*번길 </t>
    <phoneticPr fontId="18" type="noConversion"/>
  </si>
  <si>
    <t>경상남도 거제시 장평*로*길</t>
    <phoneticPr fontId="18" type="noConversion"/>
  </si>
  <si>
    <t>서울특별시 강서구 개화동로**길</t>
    <phoneticPr fontId="18" type="noConversion"/>
  </si>
  <si>
    <t xml:space="preserve">광주광역시 서구 화운로 </t>
    <phoneticPr fontId="18" type="noConversion"/>
  </si>
  <si>
    <t>전라북도 남원시 화정동</t>
    <phoneticPr fontId="18" type="noConversion"/>
  </si>
  <si>
    <t>광주광역시 광산구 임방울대로</t>
    <phoneticPr fontId="18" type="noConversion"/>
  </si>
  <si>
    <t>전라남도 곡성군 곡성읍 동막길</t>
    <phoneticPr fontId="18" type="noConversion"/>
  </si>
  <si>
    <t xml:space="preserve">전라북도 남원시 화정동 </t>
    <phoneticPr fontId="18" type="noConversion"/>
  </si>
  <si>
    <t xml:space="preserve">경기도 화성시 융건로 </t>
    <phoneticPr fontId="18" type="noConversion"/>
  </si>
  <si>
    <t xml:space="preserve">경기도 평택시 동삭로 </t>
    <phoneticPr fontId="18" type="noConversion"/>
  </si>
  <si>
    <t>경기도 평택시 동삭로</t>
    <phoneticPr fontId="18" type="noConversion"/>
  </si>
  <si>
    <t xml:space="preserve">경기도 평택시 비전*길 </t>
    <phoneticPr fontId="18" type="noConversion"/>
  </si>
  <si>
    <t>전라남도 곡성군 곡성읍 서계리</t>
    <phoneticPr fontId="18" type="noConversion"/>
  </si>
  <si>
    <t xml:space="preserve">경기도 화성시 동탄원천로 </t>
    <phoneticPr fontId="18" type="noConversion"/>
  </si>
  <si>
    <t>광주광역시 북구 군왕로***번길</t>
    <phoneticPr fontId="18" type="noConversion"/>
  </si>
  <si>
    <t>광주광역시 서구 시청로**번길</t>
    <phoneticPr fontId="18" type="noConversion"/>
  </si>
  <si>
    <t>전라남도 곡성군 곡성읍 읍내*길</t>
    <phoneticPr fontId="18" type="noConversion"/>
  </si>
  <si>
    <t>광주광역시 서구 풍암중앙로</t>
    <phoneticPr fontId="18" type="noConversion"/>
  </si>
  <si>
    <t xml:space="preserve">서울특별시 금천구 두산로**길 </t>
    <phoneticPr fontId="18" type="noConversion"/>
  </si>
  <si>
    <t>서울특별시 동작구 사당로*길</t>
    <phoneticPr fontId="18" type="noConversion"/>
  </si>
  <si>
    <t>전라남도 곡성군 곡성읍 월봉리</t>
    <phoneticPr fontId="18" type="noConversion"/>
  </si>
  <si>
    <t>전라남도 곡성군 곡성읍 읍내리</t>
    <phoneticPr fontId="18" type="noConversion"/>
  </si>
  <si>
    <t>전라남도 곡성군 곡성읍 학정리</t>
    <phoneticPr fontId="18" type="noConversion"/>
  </si>
  <si>
    <t xml:space="preserve">전라남도 곡성군 곡성읍 서계리 </t>
    <phoneticPr fontId="18" type="noConversion"/>
  </si>
  <si>
    <t>전라북도 진안군 마영면 연장리</t>
    <phoneticPr fontId="18" type="noConversion"/>
  </si>
  <si>
    <t>전라북도 남원군 두동면 장포리</t>
    <phoneticPr fontId="18" type="noConversion"/>
  </si>
  <si>
    <t>전라북도 남원군 송동면 장포리</t>
    <phoneticPr fontId="18" type="noConversion"/>
  </si>
  <si>
    <t xml:space="preserve">전라북도 남원군 두동면 송기리 </t>
    <phoneticPr fontId="18" type="noConversion"/>
  </si>
  <si>
    <t>전라북도 남원군 두동면 송기리</t>
    <phoneticPr fontId="18" type="noConversion"/>
  </si>
  <si>
    <t>전라남도 곡성군 곡성면 구원리</t>
    <phoneticPr fontId="18" type="noConversion"/>
  </si>
  <si>
    <t>경기도 남양주시 화도읍 비룡로</t>
    <phoneticPr fontId="18" type="noConversion"/>
  </si>
  <si>
    <t>전라남도 곡성군 곡성읍 곡성로</t>
    <phoneticPr fontId="18" type="noConversion"/>
  </si>
  <si>
    <t>경기도 광명시 새터안로**번길</t>
    <phoneticPr fontId="18" type="noConversion"/>
  </si>
  <si>
    <t>광주광역시 동구 필문대로</t>
    <phoneticPr fontId="18" type="noConversion"/>
  </si>
  <si>
    <t>경기도 안산시 단원구 와동공원로*안길</t>
    <phoneticPr fontId="18" type="noConversion"/>
  </si>
  <si>
    <t xml:space="preserve">서울특별시 금천구 범안로**길 </t>
    <phoneticPr fontId="18" type="noConversion"/>
  </si>
  <si>
    <t xml:space="preserve">서울특별시 강남구 역삼로**길 </t>
    <phoneticPr fontId="18" type="noConversion"/>
  </si>
  <si>
    <t>전라남도 곡성군 오곡면 오지*길</t>
    <phoneticPr fontId="18" type="noConversion"/>
  </si>
  <si>
    <t>서울특별시 관악구 행운*길</t>
    <phoneticPr fontId="18" type="noConversion"/>
  </si>
  <si>
    <t>경기도 평택시 청북읍 안청로*길</t>
    <phoneticPr fontId="18" type="noConversion"/>
  </si>
  <si>
    <t>광주광역시 북구 첨단과기로***번길</t>
    <phoneticPr fontId="18" type="noConversion"/>
  </si>
  <si>
    <t>전라남도 순천시 팔마*길</t>
    <phoneticPr fontId="18" type="noConversion"/>
  </si>
  <si>
    <t>전라북도 전주시 덕진구 하가로</t>
    <phoneticPr fontId="18" type="noConversion"/>
  </si>
  <si>
    <t xml:space="preserve">전라남도 곡성군 곡성읍 중앙로 </t>
    <phoneticPr fontId="18" type="noConversion"/>
  </si>
  <si>
    <t>전라남도 곡성군 곡성읍 중앙로</t>
    <phoneticPr fontId="18" type="noConversion"/>
  </si>
  <si>
    <t xml:space="preserve">전라남도 곡성군 곡성읍 읍내**길 </t>
    <phoneticPr fontId="18" type="noConversion"/>
  </si>
  <si>
    <t>경기도 안산시 단원구 석수로</t>
    <phoneticPr fontId="18" type="noConversion"/>
  </si>
  <si>
    <t xml:space="preserve">전라남도 곡성군 오곡면 덕산음지길 </t>
    <phoneticPr fontId="18" type="noConversion"/>
  </si>
  <si>
    <t>전라남도 곡성군 오곡면 덕산음지길</t>
    <phoneticPr fontId="18" type="noConversion"/>
  </si>
  <si>
    <t>광주광역시 남구 봉선중앙로</t>
    <phoneticPr fontId="18" type="noConversion"/>
  </si>
  <si>
    <t>서울특별시 도봉구 도봉로***가길</t>
    <phoneticPr fontId="18" type="noConversion"/>
  </si>
  <si>
    <t>전라남도 곡성군 겸면 곡순로</t>
    <phoneticPr fontId="18" type="noConversion"/>
  </si>
  <si>
    <t>광주광역시 광산구 신창로***번길</t>
    <phoneticPr fontId="18" type="noConversion"/>
  </si>
  <si>
    <t>경기도 수원시 장안구 상률로</t>
    <phoneticPr fontId="18" type="noConversion"/>
  </si>
  <si>
    <t>광주광역시 북구 우치로***번길</t>
    <phoneticPr fontId="18" type="noConversion"/>
  </si>
  <si>
    <t xml:space="preserve">서울특별시 강서구 강서로 </t>
    <phoneticPr fontId="18" type="noConversion"/>
  </si>
  <si>
    <t>광주광역시 북구 하백로**번길</t>
    <phoneticPr fontId="18" type="noConversion"/>
  </si>
  <si>
    <t xml:space="preserve">서울특별시 은평구 갈현로 </t>
    <phoneticPr fontId="18" type="noConversion"/>
  </si>
  <si>
    <t>경기도 성남시 수정구 공원로</t>
    <phoneticPr fontId="18" type="noConversion"/>
  </si>
  <si>
    <t xml:space="preserve">서울특별시 강남구 역삼로*길 </t>
    <phoneticPr fontId="18" type="noConversion"/>
  </si>
  <si>
    <t>제주특별자치도 제주시 귀아랑*길</t>
    <phoneticPr fontId="18" type="noConversion"/>
  </si>
  <si>
    <t>서울특별시 성북구 한천로길</t>
    <phoneticPr fontId="18" type="noConversion"/>
  </si>
  <si>
    <t>광주광역시 남구 봉선로</t>
    <phoneticPr fontId="18" type="noConversion"/>
  </si>
  <si>
    <t>경기도 안양시 만안구 병목안로</t>
    <phoneticPr fontId="18" type="noConversion"/>
  </si>
  <si>
    <t xml:space="preserve">광주광역시 북구 면앙로**번길 </t>
    <phoneticPr fontId="18" type="noConversion"/>
  </si>
  <si>
    <t xml:space="preserve">서울특별시 중랑구 숙선옹주로 </t>
    <phoneticPr fontId="18" type="noConversion"/>
  </si>
  <si>
    <t>서울특별시 중랑구 신내로</t>
    <phoneticPr fontId="18" type="noConversion"/>
  </si>
  <si>
    <t>경기도 광명시 소하로</t>
    <phoneticPr fontId="18" type="noConversion"/>
  </si>
  <si>
    <t>광주광역시 북구 서강로</t>
    <phoneticPr fontId="18" type="noConversion"/>
  </si>
  <si>
    <t>경기도 군포시 금산로</t>
    <phoneticPr fontId="18" type="noConversion"/>
  </si>
  <si>
    <t>경기도 화성시 동탄지성로</t>
    <phoneticPr fontId="18" type="noConversion"/>
  </si>
  <si>
    <t>전라남도 장성군 장성읍 영천로</t>
    <phoneticPr fontId="18" type="noConversion"/>
  </si>
  <si>
    <t>광주광역시 북구 일곡마을로</t>
    <phoneticPr fontId="18" type="noConversion"/>
  </si>
  <si>
    <t>경기도 파주시 새꽃로</t>
    <phoneticPr fontId="18" type="noConversion"/>
  </si>
  <si>
    <t>경기도 부천시 안곡로</t>
    <phoneticPr fontId="18" type="noConversion"/>
  </si>
  <si>
    <t>전라남도 곡성군 곡성읍 삼인동길</t>
    <phoneticPr fontId="18" type="noConversion"/>
  </si>
  <si>
    <t>경기도 광명시 광화로</t>
    <phoneticPr fontId="18" type="noConversion"/>
  </si>
  <si>
    <t>경기도 파주시 쇠재로</t>
    <phoneticPr fontId="18" type="noConversion"/>
  </si>
  <si>
    <t>전라남도 장성군 장성읍 남양촌길</t>
    <phoneticPr fontId="18" type="noConversion"/>
  </si>
  <si>
    <t>대전광역시 중구 어덕마을로</t>
    <phoneticPr fontId="18" type="noConversion"/>
  </si>
  <si>
    <t>경기도 고양시 덕양구 화신로</t>
    <phoneticPr fontId="18" type="noConversion"/>
  </si>
  <si>
    <t>경상남도 창원시 진해구 안골로***번길</t>
    <phoneticPr fontId="18" type="noConversion"/>
  </si>
  <si>
    <t>경기도 화성시 동탄순환대로**길</t>
    <phoneticPr fontId="18" type="noConversion"/>
  </si>
  <si>
    <t>경기도 김포시 김포한강*로</t>
    <phoneticPr fontId="18" type="noConversion"/>
  </si>
  <si>
    <t>인천광역시 계양구 까치말로**번길</t>
    <phoneticPr fontId="18" type="noConversion"/>
  </si>
  <si>
    <t>서울특별시 노원구 노원로**길</t>
    <phoneticPr fontId="18" type="noConversion"/>
  </si>
  <si>
    <t>경기도 고양시 덕양구 지도로***번길</t>
    <phoneticPr fontId="18" type="noConversion"/>
  </si>
  <si>
    <t>광주광역시 광산구 왕버들로***번길</t>
    <phoneticPr fontId="18" type="noConversion"/>
  </si>
  <si>
    <t>부산광역시 사상구 주례로**번길</t>
    <phoneticPr fontId="18" type="noConversion"/>
  </si>
  <si>
    <t>경기도 평택시 목천로**번길</t>
    <phoneticPr fontId="18" type="noConversion"/>
  </si>
  <si>
    <t>광주광역시 동구 중앙로***번길</t>
    <phoneticPr fontId="18" type="noConversion"/>
  </si>
  <si>
    <t>경기도 의정부시 시민로***번안길</t>
    <phoneticPr fontId="18" type="noConversion"/>
  </si>
  <si>
    <t xml:space="preserve">서울특별시 종로구 낙산성곽동길 </t>
    <phoneticPr fontId="18" type="noConversion"/>
  </si>
  <si>
    <t>서울특별시 종로구 낙산성곽동길</t>
    <phoneticPr fontId="18" type="noConversion"/>
  </si>
  <si>
    <t>서울특별시 금천구 시흥대로**가길</t>
    <phoneticPr fontId="18" type="noConversion"/>
  </si>
  <si>
    <t>서울특별시 광진구 아차산로**길</t>
    <phoneticPr fontId="18" type="noConversion"/>
  </si>
  <si>
    <t>서울특별시 종로구 명륜동 *가</t>
    <phoneticPr fontId="18" type="noConversion"/>
  </si>
  <si>
    <t>경기도 용인시 처인구 모현읍 외대로**번길</t>
    <phoneticPr fontId="18" type="noConversion"/>
  </si>
  <si>
    <t>서울특별시 구로구 공원로*길</t>
    <phoneticPr fontId="18" type="noConversion"/>
  </si>
  <si>
    <t>강*현</t>
    <phoneticPr fontId="18" type="noConversion"/>
  </si>
  <si>
    <t>강*임</t>
    <phoneticPr fontId="18" type="noConversion"/>
  </si>
  <si>
    <t>곽*섭</t>
    <phoneticPr fontId="18" type="noConversion"/>
  </si>
  <si>
    <t>구*란</t>
    <phoneticPr fontId="18" type="noConversion"/>
  </si>
  <si>
    <t>구*자</t>
    <phoneticPr fontId="18" type="noConversion"/>
  </si>
  <si>
    <t>구*리</t>
    <phoneticPr fontId="18" type="noConversion"/>
  </si>
  <si>
    <t>김*인</t>
    <phoneticPr fontId="18" type="noConversion"/>
  </si>
  <si>
    <t>김*식</t>
    <phoneticPr fontId="18" type="noConversion"/>
  </si>
  <si>
    <t>김*덕</t>
    <phoneticPr fontId="18" type="noConversion"/>
  </si>
  <si>
    <t>김*대</t>
    <phoneticPr fontId="18" type="noConversion"/>
  </si>
  <si>
    <t>김*수</t>
    <phoneticPr fontId="18" type="noConversion"/>
  </si>
  <si>
    <t>김*애</t>
    <phoneticPr fontId="18" type="noConversion"/>
  </si>
  <si>
    <t>김*기</t>
    <phoneticPr fontId="18" type="noConversion"/>
  </si>
  <si>
    <t>김*철</t>
    <phoneticPr fontId="18" type="noConversion"/>
  </si>
  <si>
    <t>김*원</t>
    <phoneticPr fontId="18" type="noConversion"/>
  </si>
  <si>
    <t>김*자</t>
    <phoneticPr fontId="18" type="noConversion"/>
  </si>
  <si>
    <t>김*진</t>
    <phoneticPr fontId="18" type="noConversion"/>
  </si>
  <si>
    <t>김*희</t>
    <phoneticPr fontId="18" type="noConversion"/>
  </si>
  <si>
    <t>김*곤</t>
    <phoneticPr fontId="18" type="noConversion"/>
  </si>
  <si>
    <t>김*태</t>
    <phoneticPr fontId="18" type="noConversion"/>
  </si>
  <si>
    <t>김*사</t>
    <phoneticPr fontId="18" type="noConversion"/>
  </si>
  <si>
    <t>김*순</t>
    <phoneticPr fontId="18" type="noConversion"/>
  </si>
  <si>
    <t>김*주</t>
    <phoneticPr fontId="18" type="noConversion"/>
  </si>
  <si>
    <t>김*화</t>
    <phoneticPr fontId="18" type="noConversion"/>
  </si>
  <si>
    <t>김*술</t>
    <phoneticPr fontId="18" type="noConversion"/>
  </si>
  <si>
    <t>김*실</t>
    <phoneticPr fontId="18" type="noConversion"/>
  </si>
  <si>
    <t>김*완</t>
    <phoneticPr fontId="18" type="noConversion"/>
  </si>
  <si>
    <t>김*운</t>
    <phoneticPr fontId="18" type="noConversion"/>
  </si>
  <si>
    <t>김*만</t>
    <phoneticPr fontId="18" type="noConversion"/>
  </si>
  <si>
    <t>김*관</t>
    <phoneticPr fontId="18" type="noConversion"/>
  </si>
  <si>
    <t>김*민</t>
    <phoneticPr fontId="18" type="noConversion"/>
  </si>
  <si>
    <t>김*용</t>
    <phoneticPr fontId="18" type="noConversion"/>
  </si>
  <si>
    <t>김*표</t>
    <phoneticPr fontId="18" type="noConversion"/>
  </si>
  <si>
    <t>김**모</t>
    <phoneticPr fontId="18" type="noConversion"/>
  </si>
  <si>
    <t>김*룡</t>
    <phoneticPr fontId="18" type="noConversion"/>
  </si>
  <si>
    <t>김*경</t>
    <phoneticPr fontId="18" type="noConversion"/>
  </si>
  <si>
    <t>김*묵</t>
    <phoneticPr fontId="18" type="noConversion"/>
  </si>
  <si>
    <t>김*문</t>
    <phoneticPr fontId="18" type="noConversion"/>
  </si>
  <si>
    <t>김*준</t>
    <phoneticPr fontId="18" type="noConversion"/>
  </si>
  <si>
    <t>김*헌</t>
    <phoneticPr fontId="18" type="noConversion"/>
  </si>
  <si>
    <t>김*남</t>
    <phoneticPr fontId="18" type="noConversion"/>
  </si>
  <si>
    <t>김*도</t>
    <phoneticPr fontId="18" type="noConversion"/>
  </si>
  <si>
    <t>김*조</t>
    <phoneticPr fontId="18" type="noConversion"/>
  </si>
  <si>
    <t>김*택</t>
    <phoneticPr fontId="18" type="noConversion"/>
  </si>
  <si>
    <t>류*탁</t>
    <phoneticPr fontId="18" type="noConversion"/>
  </si>
  <si>
    <t>박*화</t>
    <phoneticPr fontId="18" type="noConversion"/>
  </si>
  <si>
    <t>박*태</t>
    <phoneticPr fontId="18" type="noConversion"/>
  </si>
  <si>
    <t>박*소</t>
    <phoneticPr fontId="18" type="noConversion"/>
  </si>
  <si>
    <t>박*영</t>
    <phoneticPr fontId="18" type="noConversion"/>
  </si>
  <si>
    <t>박*근</t>
    <phoneticPr fontId="18" type="noConversion"/>
  </si>
  <si>
    <t>박*균</t>
    <phoneticPr fontId="18" type="noConversion"/>
  </si>
  <si>
    <t>박*봉</t>
    <phoneticPr fontId="18" type="noConversion"/>
  </si>
  <si>
    <t>박*인</t>
    <phoneticPr fontId="18" type="noConversion"/>
  </si>
  <si>
    <t>박*환</t>
    <phoneticPr fontId="18" type="noConversion"/>
  </si>
  <si>
    <t>박*남</t>
    <phoneticPr fontId="18" type="noConversion"/>
  </si>
  <si>
    <t>박*규</t>
    <phoneticPr fontId="18" type="noConversion"/>
  </si>
  <si>
    <t>박*수</t>
    <phoneticPr fontId="18" type="noConversion"/>
  </si>
  <si>
    <t>박*문</t>
    <phoneticPr fontId="18" type="noConversion"/>
  </si>
  <si>
    <t>박*규</t>
    <phoneticPr fontId="18" type="noConversion"/>
  </si>
  <si>
    <t>박*은</t>
    <phoneticPr fontId="18" type="noConversion"/>
  </si>
  <si>
    <t>배*운</t>
    <phoneticPr fontId="18" type="noConversion"/>
  </si>
  <si>
    <t>배*학</t>
    <phoneticPr fontId="18" type="noConversion"/>
  </si>
  <si>
    <t>배*덕</t>
    <phoneticPr fontId="18" type="noConversion"/>
  </si>
  <si>
    <t>배*욱</t>
    <phoneticPr fontId="18" type="noConversion"/>
  </si>
  <si>
    <t>백*인</t>
    <phoneticPr fontId="18" type="noConversion"/>
  </si>
  <si>
    <t>백*신</t>
    <phoneticPr fontId="18" type="noConversion"/>
  </si>
  <si>
    <t>백*윤</t>
    <phoneticPr fontId="18" type="noConversion"/>
  </si>
  <si>
    <t>백*순</t>
    <phoneticPr fontId="18" type="noConversion"/>
  </si>
  <si>
    <t>백*권</t>
    <phoneticPr fontId="18" type="noConversion"/>
  </si>
  <si>
    <t>백*석</t>
    <phoneticPr fontId="18" type="noConversion"/>
  </si>
  <si>
    <t>변*환</t>
    <phoneticPr fontId="18" type="noConversion"/>
  </si>
  <si>
    <t>변*연</t>
    <phoneticPr fontId="18" type="noConversion"/>
  </si>
  <si>
    <t>변*임</t>
    <phoneticPr fontId="18" type="noConversion"/>
  </si>
  <si>
    <t>변*수</t>
    <phoneticPr fontId="18" type="noConversion"/>
  </si>
  <si>
    <t>변*수</t>
    <phoneticPr fontId="18" type="noConversion"/>
  </si>
  <si>
    <t>서*종</t>
    <phoneticPr fontId="18" type="noConversion"/>
  </si>
  <si>
    <t>서*옥</t>
    <phoneticPr fontId="18" type="noConversion"/>
  </si>
  <si>
    <t>서*현</t>
    <phoneticPr fontId="18" type="noConversion"/>
  </si>
  <si>
    <t>서*순</t>
    <phoneticPr fontId="18" type="noConversion"/>
  </si>
  <si>
    <t>선*섭</t>
    <phoneticPr fontId="18" type="noConversion"/>
  </si>
  <si>
    <t>수************중</t>
    <phoneticPr fontId="18" type="noConversion"/>
  </si>
  <si>
    <t>신*균</t>
    <phoneticPr fontId="18" type="noConversion"/>
  </si>
  <si>
    <t>신*자</t>
    <phoneticPr fontId="18" type="noConversion"/>
  </si>
  <si>
    <t>심*옥</t>
    <phoneticPr fontId="18" type="noConversion"/>
  </si>
  <si>
    <t>심*구</t>
    <phoneticPr fontId="18" type="noConversion"/>
  </si>
  <si>
    <t>안*규</t>
    <phoneticPr fontId="18" type="noConversion"/>
  </si>
  <si>
    <t>안*록</t>
    <phoneticPr fontId="18" type="noConversion"/>
  </si>
  <si>
    <t>안*현</t>
    <phoneticPr fontId="18" type="noConversion"/>
  </si>
  <si>
    <t>양*상</t>
    <phoneticPr fontId="18" type="noConversion"/>
  </si>
  <si>
    <t>양*선</t>
    <phoneticPr fontId="18" type="noConversion"/>
  </si>
  <si>
    <t>양*영</t>
    <phoneticPr fontId="18" type="noConversion"/>
  </si>
  <si>
    <t>양*건</t>
    <phoneticPr fontId="18" type="noConversion"/>
  </si>
  <si>
    <t>양*식</t>
    <phoneticPr fontId="18" type="noConversion"/>
  </si>
  <si>
    <t>양*남</t>
    <phoneticPr fontId="18" type="noConversion"/>
  </si>
  <si>
    <t>양*용</t>
    <phoneticPr fontId="18" type="noConversion"/>
  </si>
  <si>
    <t>양*미</t>
    <phoneticPr fontId="18" type="noConversion"/>
  </si>
  <si>
    <t>양**일</t>
    <phoneticPr fontId="18" type="noConversion"/>
  </si>
  <si>
    <t>양*표</t>
    <phoneticPr fontId="18" type="noConversion"/>
  </si>
  <si>
    <t>양*곡</t>
    <phoneticPr fontId="18" type="noConversion"/>
  </si>
  <si>
    <t>여*종</t>
    <phoneticPr fontId="18" type="noConversion"/>
  </si>
  <si>
    <t>여*현</t>
    <phoneticPr fontId="18" type="noConversion"/>
  </si>
  <si>
    <t>오*범</t>
    <phoneticPr fontId="18" type="noConversion"/>
  </si>
  <si>
    <t>오*철</t>
    <phoneticPr fontId="18" type="noConversion"/>
  </si>
  <si>
    <t>오*묵</t>
    <phoneticPr fontId="18" type="noConversion"/>
  </si>
  <si>
    <t>오*식</t>
    <phoneticPr fontId="18" type="noConversion"/>
  </si>
  <si>
    <t>오*근</t>
    <phoneticPr fontId="18" type="noConversion"/>
  </si>
  <si>
    <t>유*종</t>
    <phoneticPr fontId="18" type="noConversion"/>
  </si>
  <si>
    <t>유*근</t>
    <phoneticPr fontId="18" type="noConversion"/>
  </si>
  <si>
    <t>유*랑</t>
    <phoneticPr fontId="18" type="noConversion"/>
  </si>
  <si>
    <t>유*환</t>
    <phoneticPr fontId="18" type="noConversion"/>
  </si>
  <si>
    <t>윤*엽</t>
    <phoneticPr fontId="18" type="noConversion"/>
  </si>
  <si>
    <t>이*의</t>
    <phoneticPr fontId="18" type="noConversion"/>
  </si>
  <si>
    <t>이*영</t>
    <phoneticPr fontId="18" type="noConversion"/>
  </si>
  <si>
    <t>이*재</t>
    <phoneticPr fontId="18" type="noConversion"/>
  </si>
  <si>
    <t>이*봉</t>
    <phoneticPr fontId="18" type="noConversion"/>
  </si>
  <si>
    <t>이*자</t>
    <phoneticPr fontId="18" type="noConversion"/>
  </si>
  <si>
    <t>이*배</t>
    <phoneticPr fontId="18" type="noConversion"/>
  </si>
  <si>
    <t>이*환</t>
    <phoneticPr fontId="18" type="noConversion"/>
  </si>
  <si>
    <t>이*기</t>
    <phoneticPr fontId="18" type="noConversion"/>
  </si>
  <si>
    <t>이*원</t>
    <phoneticPr fontId="18" type="noConversion"/>
  </si>
  <si>
    <t>이*일</t>
    <phoneticPr fontId="18" type="noConversion"/>
  </si>
  <si>
    <t>이*팔</t>
    <phoneticPr fontId="18" type="noConversion"/>
  </si>
  <si>
    <t>이*운</t>
    <phoneticPr fontId="18" type="noConversion"/>
  </si>
  <si>
    <t>이*철</t>
    <phoneticPr fontId="18" type="noConversion"/>
  </si>
  <si>
    <t>임*택</t>
    <phoneticPr fontId="18" type="noConversion"/>
  </si>
  <si>
    <t>임*희</t>
    <phoneticPr fontId="18" type="noConversion"/>
  </si>
  <si>
    <t>장*용</t>
    <phoneticPr fontId="18" type="noConversion"/>
  </si>
  <si>
    <t>장*기</t>
    <phoneticPr fontId="18" type="noConversion"/>
  </si>
  <si>
    <t>장*완</t>
    <phoneticPr fontId="18" type="noConversion"/>
  </si>
  <si>
    <t>장*환</t>
    <phoneticPr fontId="18" type="noConversion"/>
  </si>
  <si>
    <t>장*기</t>
    <phoneticPr fontId="18" type="noConversion"/>
  </si>
  <si>
    <t>장*산</t>
    <phoneticPr fontId="18" type="noConversion"/>
  </si>
  <si>
    <t>장*권</t>
    <phoneticPr fontId="18" type="noConversion"/>
  </si>
  <si>
    <t>장*경</t>
    <phoneticPr fontId="18" type="noConversion"/>
  </si>
  <si>
    <t>장*호</t>
    <phoneticPr fontId="18" type="noConversion"/>
  </si>
  <si>
    <t>장*구</t>
    <phoneticPr fontId="18" type="noConversion"/>
  </si>
  <si>
    <t>장*자</t>
    <phoneticPr fontId="18" type="noConversion"/>
  </si>
  <si>
    <t>장*보</t>
    <phoneticPr fontId="18" type="noConversion"/>
  </si>
  <si>
    <t>장*철</t>
    <phoneticPr fontId="18" type="noConversion"/>
  </si>
  <si>
    <t>장*필</t>
    <phoneticPr fontId="18" type="noConversion"/>
  </si>
  <si>
    <t>정*조</t>
    <phoneticPr fontId="18" type="noConversion"/>
  </si>
  <si>
    <t>정*기</t>
    <phoneticPr fontId="18" type="noConversion"/>
  </si>
  <si>
    <t>정*일</t>
    <phoneticPr fontId="18" type="noConversion"/>
  </si>
  <si>
    <t>정*하</t>
    <phoneticPr fontId="18" type="noConversion"/>
  </si>
  <si>
    <t>조*천</t>
    <phoneticPr fontId="18" type="noConversion"/>
  </si>
  <si>
    <t>조*진</t>
    <phoneticPr fontId="18" type="noConversion"/>
  </si>
  <si>
    <t>조*순</t>
    <phoneticPr fontId="18" type="noConversion"/>
  </si>
  <si>
    <t>조*관</t>
    <phoneticPr fontId="18" type="noConversion"/>
  </si>
  <si>
    <t>조*오</t>
    <phoneticPr fontId="18" type="noConversion"/>
  </si>
  <si>
    <t>조*은</t>
    <phoneticPr fontId="18" type="noConversion"/>
  </si>
  <si>
    <t>조*권</t>
    <phoneticPr fontId="18" type="noConversion"/>
  </si>
  <si>
    <t>조*권</t>
    <phoneticPr fontId="18" type="noConversion"/>
  </si>
  <si>
    <t>조*현</t>
    <phoneticPr fontId="18" type="noConversion"/>
  </si>
  <si>
    <t>조*웅</t>
    <phoneticPr fontId="18" type="noConversion"/>
  </si>
  <si>
    <t>조*방</t>
    <phoneticPr fontId="18" type="noConversion"/>
  </si>
  <si>
    <t>진*신</t>
    <phoneticPr fontId="18" type="noConversion"/>
  </si>
  <si>
    <t>차*삼</t>
    <phoneticPr fontId="18" type="noConversion"/>
  </si>
  <si>
    <t>채*석</t>
    <phoneticPr fontId="18" type="noConversion"/>
  </si>
  <si>
    <t>최*애</t>
    <phoneticPr fontId="18" type="noConversion"/>
  </si>
  <si>
    <t>하*수</t>
    <phoneticPr fontId="18" type="noConversion"/>
  </si>
  <si>
    <t>하*선</t>
    <phoneticPr fontId="18" type="noConversion"/>
  </si>
  <si>
    <t>하*진</t>
    <phoneticPr fontId="18" type="noConversion"/>
  </si>
  <si>
    <t>하*식</t>
    <phoneticPr fontId="18" type="noConversion"/>
  </si>
  <si>
    <t>하*필</t>
    <phoneticPr fontId="18" type="noConversion"/>
  </si>
  <si>
    <t>하*환</t>
    <phoneticPr fontId="18" type="noConversion"/>
  </si>
  <si>
    <t>하*용</t>
    <phoneticPr fontId="18" type="noConversion"/>
  </si>
  <si>
    <t>한*례</t>
    <phoneticPr fontId="18" type="noConversion"/>
  </si>
  <si>
    <t>한*</t>
    <phoneticPr fontId="18" type="noConversion"/>
  </si>
  <si>
    <t>한*래</t>
    <phoneticPr fontId="18" type="noConversion"/>
  </si>
  <si>
    <t>한*숙</t>
    <phoneticPr fontId="18" type="noConversion"/>
  </si>
  <si>
    <t>한*영</t>
    <phoneticPr fontId="18" type="noConversion"/>
  </si>
  <si>
    <t>허*룡</t>
    <phoneticPr fontId="18" type="noConversion"/>
  </si>
  <si>
    <t>허*재</t>
    <phoneticPr fontId="18" type="noConversion"/>
  </si>
  <si>
    <t>형*수</t>
    <phoneticPr fontId="18" type="noConversion"/>
  </si>
  <si>
    <t>형*식</t>
    <phoneticPr fontId="18" type="noConversion"/>
  </si>
  <si>
    <t>형*집</t>
    <phoneticPr fontId="18" type="noConversion"/>
  </si>
  <si>
    <t>황*룡</t>
    <phoneticPr fontId="18" type="noConversion"/>
  </si>
  <si>
    <t>흥********중</t>
    <phoneticPr fontId="18" type="noConversion"/>
  </si>
  <si>
    <t>기타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</si>
</sst>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.0_);[Red]\(#,##0.0\)"/>
    <numFmt numFmtId="177" formatCode="#,##0.0_ ;[Red]\-#,##0.0\ 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7"/>
      <color indexed="8"/>
      <name val="굴림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indexed="8"/>
      <name val="굴림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0"/>
      <color indexed="8"/>
      <name val="굴림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inor"/>
    </font>
    <font>
      <b/>
      <sz val="8"/>
      <color indexed="8"/>
      <name val="굴림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9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hair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auto="1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double">
        <color auto="1"/>
      </bottom>
      <diagonal/>
    </border>
    <border>
      <left style="hair">
        <color auto="1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</cellStyleXfs>
  <cellXfs count="18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>
      <alignment vertical="center"/>
    </xf>
    <xf numFmtId="0" fontId="0" fillId="0" borderId="0" xfId="0">
      <alignment vertical="center"/>
    </xf>
    <xf numFmtId="0" fontId="21" fillId="0" borderId="0" xfId="0" applyFont="1">
      <alignment vertical="center"/>
    </xf>
    <xf numFmtId="41" fontId="0" fillId="0" borderId="0" xfId="42" applyFont="1" applyAlignment="1">
      <alignment horizontal="center" vertical="center"/>
    </xf>
    <xf numFmtId="49" fontId="24" fillId="33" borderId="11" xfId="0" applyNumberFormat="1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176" fontId="24" fillId="33" borderId="11" xfId="42" applyNumberFormat="1" applyFont="1" applyFill="1" applyBorder="1" applyAlignment="1">
      <alignment horizontal="center" vertical="center" wrapText="1"/>
    </xf>
    <xf numFmtId="41" fontId="24" fillId="33" borderId="11" xfId="42" applyFont="1" applyFill="1" applyBorder="1" applyAlignment="1">
      <alignment horizontal="center" vertical="center"/>
    </xf>
    <xf numFmtId="177" fontId="24" fillId="33" borderId="11" xfId="0" applyNumberFormat="1" applyFont="1" applyFill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1" fontId="24" fillId="34" borderId="19" xfId="42" applyFont="1" applyFill="1" applyBorder="1" applyAlignment="1">
      <alignment horizontal="center" vertical="center"/>
    </xf>
    <xf numFmtId="0" fontId="19" fillId="34" borderId="0" xfId="0" applyFont="1" applyFill="1">
      <alignment vertical="center"/>
    </xf>
    <xf numFmtId="177" fontId="24" fillId="34" borderId="24" xfId="0" applyNumberFormat="1" applyFont="1" applyFill="1" applyBorder="1" applyAlignment="1">
      <alignment horizontal="right" vertical="center" wrapText="1"/>
    </xf>
    <xf numFmtId="49" fontId="24" fillId="34" borderId="19" xfId="42" applyNumberFormat="1" applyFont="1" applyFill="1" applyBorder="1" applyAlignment="1">
      <alignment horizontal="center" vertical="center"/>
    </xf>
    <xf numFmtId="49" fontId="28" fillId="35" borderId="37" xfId="0" applyNumberFormat="1" applyFont="1" applyFill="1" applyBorder="1" applyAlignment="1">
      <alignment horizontal="center" vertical="center" wrapText="1"/>
    </xf>
    <xf numFmtId="49" fontId="28" fillId="35" borderId="26" xfId="0" applyNumberFormat="1" applyFont="1" applyFill="1" applyBorder="1" applyAlignment="1">
      <alignment vertical="center" wrapText="1"/>
    </xf>
    <xf numFmtId="49" fontId="28" fillId="35" borderId="26" xfId="0" applyNumberFormat="1" applyFont="1" applyFill="1" applyBorder="1" applyAlignment="1">
      <alignment horizontal="center" vertical="center" wrapText="1"/>
    </xf>
    <xf numFmtId="49" fontId="28" fillId="35" borderId="27" xfId="0" applyNumberFormat="1" applyFont="1" applyFill="1" applyBorder="1" applyAlignment="1">
      <alignment horizontal="center" vertical="center" wrapText="1"/>
    </xf>
    <xf numFmtId="49" fontId="28" fillId="35" borderId="23" xfId="0" applyNumberFormat="1" applyFont="1" applyFill="1" applyBorder="1" applyAlignment="1">
      <alignment vertical="center" wrapText="1"/>
    </xf>
    <xf numFmtId="49" fontId="28" fillId="35" borderId="34" xfId="0" applyNumberFormat="1" applyFont="1" applyFill="1" applyBorder="1" applyAlignment="1">
      <alignment horizontal="center" vertical="center" wrapText="1"/>
    </xf>
    <xf numFmtId="49" fontId="28" fillId="35" borderId="23" xfId="0" applyNumberFormat="1" applyFont="1" applyFill="1" applyBorder="1" applyAlignment="1">
      <alignment vertical="center" shrinkToFit="1"/>
    </xf>
    <xf numFmtId="0" fontId="23" fillId="34" borderId="24" xfId="0" applyFont="1" applyFill="1" applyBorder="1" applyAlignment="1">
      <alignment horizontal="center" vertical="center"/>
    </xf>
    <xf numFmtId="49" fontId="24" fillId="34" borderId="25" xfId="0" applyNumberFormat="1" applyFont="1" applyFill="1" applyBorder="1" applyAlignment="1">
      <alignment horizontal="center" vertical="center"/>
    </xf>
    <xf numFmtId="0" fontId="24" fillId="34" borderId="25" xfId="0" applyFont="1" applyFill="1" applyBorder="1" applyAlignment="1">
      <alignment horizontal="center" vertical="center"/>
    </xf>
    <xf numFmtId="49" fontId="30" fillId="0" borderId="19" xfId="0" applyNumberFormat="1" applyFont="1" applyBorder="1" applyAlignment="1">
      <alignment horizontal="center" vertical="center"/>
    </xf>
    <xf numFmtId="0" fontId="30" fillId="0" borderId="44" xfId="0" applyFont="1" applyBorder="1" applyAlignment="1">
      <alignment horizontal="center" vertical="center"/>
    </xf>
    <xf numFmtId="176" fontId="30" fillId="0" borderId="19" xfId="0" applyNumberFormat="1" applyFont="1" applyBorder="1" applyAlignment="1">
      <alignment horizontal="right" vertical="center"/>
    </xf>
    <xf numFmtId="49" fontId="30" fillId="0" borderId="44" xfId="0" applyNumberFormat="1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176" fontId="30" fillId="0" borderId="42" xfId="0" applyNumberFormat="1" applyFont="1" applyBorder="1" applyAlignment="1">
      <alignment horizontal="right" vertical="center"/>
    </xf>
    <xf numFmtId="0" fontId="30" fillId="0" borderId="45" xfId="0" applyFont="1" applyBorder="1" applyAlignment="1">
      <alignment horizontal="center" vertical="center"/>
    </xf>
    <xf numFmtId="49" fontId="30" fillId="0" borderId="45" xfId="0" applyNumberFormat="1" applyFont="1" applyBorder="1" applyAlignment="1">
      <alignment horizontal="center" vertical="center"/>
    </xf>
    <xf numFmtId="176" fontId="30" fillId="0" borderId="40" xfId="0" applyNumberFormat="1" applyFont="1" applyBorder="1" applyAlignment="1">
      <alignment horizontal="right" vertical="center"/>
    </xf>
    <xf numFmtId="49" fontId="30" fillId="0" borderId="38" xfId="0" applyNumberFormat="1" applyFont="1" applyBorder="1" applyAlignment="1">
      <alignment horizontal="center" vertical="center"/>
    </xf>
    <xf numFmtId="0" fontId="30" fillId="0" borderId="46" xfId="0" applyFont="1" applyBorder="1" applyAlignment="1">
      <alignment horizontal="center" vertical="center"/>
    </xf>
    <xf numFmtId="176" fontId="30" fillId="0" borderId="38" xfId="0" applyNumberFormat="1" applyFont="1" applyBorder="1" applyAlignment="1">
      <alignment horizontal="right" vertical="center"/>
    </xf>
    <xf numFmtId="49" fontId="30" fillId="0" borderId="46" xfId="0" applyNumberFormat="1" applyFont="1" applyBorder="1" applyAlignment="1">
      <alignment horizontal="center" vertical="center"/>
    </xf>
    <xf numFmtId="0" fontId="30" fillId="0" borderId="38" xfId="0" applyFont="1" applyBorder="1" applyAlignment="1">
      <alignment horizontal="center" vertical="center"/>
    </xf>
    <xf numFmtId="176" fontId="30" fillId="0" borderId="47" xfId="0" applyNumberFormat="1" applyFont="1" applyBorder="1" applyAlignment="1">
      <alignment horizontal="right" vertical="center"/>
    </xf>
    <xf numFmtId="49" fontId="29" fillId="35" borderId="40" xfId="0" applyNumberFormat="1" applyFont="1" applyFill="1" applyBorder="1" applyAlignment="1">
      <alignment vertical="center" wrapText="1"/>
    </xf>
    <xf numFmtId="49" fontId="28" fillId="35" borderId="41" xfId="0" applyNumberFormat="1" applyFont="1" applyFill="1" applyBorder="1" applyAlignment="1">
      <alignment horizontal="center" vertical="center" wrapText="1"/>
    </xf>
    <xf numFmtId="0" fontId="23" fillId="34" borderId="21" xfId="0" applyFont="1" applyFill="1" applyBorder="1" applyAlignment="1">
      <alignment horizontal="center" vertical="center"/>
    </xf>
    <xf numFmtId="49" fontId="24" fillId="34" borderId="19" xfId="0" applyNumberFormat="1" applyFont="1" applyFill="1" applyBorder="1" applyAlignment="1">
      <alignment horizontal="center" vertical="center"/>
    </xf>
    <xf numFmtId="49" fontId="24" fillId="34" borderId="38" xfId="0" applyNumberFormat="1" applyFont="1" applyFill="1" applyBorder="1" applyAlignment="1">
      <alignment horizontal="center" vertical="center"/>
    </xf>
    <xf numFmtId="0" fontId="24" fillId="34" borderId="19" xfId="0" applyFont="1" applyFill="1" applyBorder="1" applyAlignment="1">
      <alignment horizontal="center" vertical="center"/>
    </xf>
    <xf numFmtId="0" fontId="24" fillId="34" borderId="38" xfId="0" applyFont="1" applyFill="1" applyBorder="1" applyAlignment="1">
      <alignment horizontal="center" vertical="center"/>
    </xf>
    <xf numFmtId="176" fontId="24" fillId="34" borderId="19" xfId="42" applyNumberFormat="1" applyFont="1" applyFill="1" applyBorder="1" applyAlignment="1">
      <alignment horizontal="right" vertical="center" wrapText="1"/>
    </xf>
    <xf numFmtId="176" fontId="24" fillId="34" borderId="38" xfId="42" applyNumberFormat="1" applyFont="1" applyFill="1" applyBorder="1" applyAlignment="1">
      <alignment horizontal="right" vertical="center" wrapText="1"/>
    </xf>
    <xf numFmtId="49" fontId="28" fillId="35" borderId="19" xfId="0" applyNumberFormat="1" applyFont="1" applyFill="1" applyBorder="1" applyAlignment="1">
      <alignment horizontal="center" vertical="center" wrapText="1"/>
    </xf>
    <xf numFmtId="49" fontId="28" fillId="35" borderId="38" xfId="0" applyNumberFormat="1" applyFont="1" applyFill="1" applyBorder="1" applyAlignment="1">
      <alignment horizontal="center" vertical="center" wrapText="1"/>
    </xf>
    <xf numFmtId="177" fontId="24" fillId="34" borderId="19" xfId="0" applyNumberFormat="1" applyFont="1" applyFill="1" applyBorder="1" applyAlignment="1">
      <alignment horizontal="right" vertical="center" wrapText="1"/>
    </xf>
    <xf numFmtId="0" fontId="23" fillId="34" borderId="19" xfId="0" applyFont="1" applyFill="1" applyBorder="1" applyAlignment="1">
      <alignment horizontal="center" vertical="center"/>
    </xf>
    <xf numFmtId="49" fontId="31" fillId="35" borderId="23" xfId="0" applyNumberFormat="1" applyFont="1" applyFill="1" applyBorder="1" applyAlignment="1">
      <alignment vertical="center" wrapText="1"/>
    </xf>
    <xf numFmtId="176" fontId="24" fillId="34" borderId="42" xfId="42" applyNumberFormat="1" applyFont="1" applyFill="1" applyBorder="1" applyAlignment="1">
      <alignment horizontal="right" vertical="center" wrapText="1"/>
    </xf>
    <xf numFmtId="0" fontId="32" fillId="34" borderId="19" xfId="0" applyFont="1" applyFill="1" applyBorder="1" applyAlignment="1">
      <alignment horizontal="center" vertical="center"/>
    </xf>
    <xf numFmtId="176" fontId="32" fillId="34" borderId="19" xfId="42" applyNumberFormat="1" applyFont="1" applyFill="1" applyBorder="1" applyAlignment="1">
      <alignment horizontal="right" vertical="center" wrapText="1"/>
    </xf>
    <xf numFmtId="49" fontId="32" fillId="34" borderId="19" xfId="0" applyNumberFormat="1" applyFont="1" applyFill="1" applyBorder="1" applyAlignment="1">
      <alignment horizontal="center" vertical="center"/>
    </xf>
    <xf numFmtId="177" fontId="32" fillId="34" borderId="24" xfId="0" applyNumberFormat="1" applyFont="1" applyFill="1" applyBorder="1" applyAlignment="1">
      <alignment horizontal="right" vertical="center" wrapText="1"/>
    </xf>
    <xf numFmtId="49" fontId="30" fillId="0" borderId="27" xfId="0" applyNumberFormat="1" applyFont="1" applyBorder="1" applyAlignment="1">
      <alignment horizontal="center" vertical="center"/>
    </xf>
    <xf numFmtId="0" fontId="30" fillId="0" borderId="27" xfId="0" applyFont="1" applyBorder="1" applyAlignment="1">
      <alignment horizontal="center" vertical="center"/>
    </xf>
    <xf numFmtId="176" fontId="30" fillId="0" borderId="27" xfId="0" applyNumberFormat="1" applyFont="1" applyBorder="1" applyAlignment="1">
      <alignment horizontal="right" vertical="center"/>
    </xf>
    <xf numFmtId="0" fontId="30" fillId="0" borderId="40" xfId="0" applyFont="1" applyBorder="1" applyAlignment="1">
      <alignment horizontal="center" vertical="center"/>
    </xf>
    <xf numFmtId="49" fontId="28" fillId="35" borderId="40" xfId="0" applyNumberFormat="1" applyFont="1" applyFill="1" applyBorder="1" applyAlignment="1">
      <alignment vertical="center" wrapText="1"/>
    </xf>
    <xf numFmtId="49" fontId="28" fillId="35" borderId="38" xfId="0" applyNumberFormat="1" applyFont="1" applyFill="1" applyBorder="1" applyAlignment="1">
      <alignment horizontal="left" vertical="center" shrinkToFit="1"/>
    </xf>
    <xf numFmtId="49" fontId="28" fillId="35" borderId="24" xfId="0" applyNumberFormat="1" applyFont="1" applyFill="1" applyBorder="1" applyAlignment="1">
      <alignment horizontal="center" vertical="center" wrapText="1"/>
    </xf>
    <xf numFmtId="49" fontId="28" fillId="35" borderId="19" xfId="0" applyNumberFormat="1" applyFont="1" applyFill="1" applyBorder="1" applyAlignment="1">
      <alignment vertical="center" wrapText="1"/>
    </xf>
    <xf numFmtId="49" fontId="28" fillId="35" borderId="36" xfId="0" applyNumberFormat="1" applyFont="1" applyFill="1" applyBorder="1" applyAlignment="1">
      <alignment horizontal="center" vertical="center" wrapText="1"/>
    </xf>
    <xf numFmtId="49" fontId="28" fillId="35" borderId="38" xfId="0" applyNumberFormat="1" applyFont="1" applyFill="1" applyBorder="1" applyAlignment="1">
      <alignment vertical="center" wrapText="1"/>
    </xf>
    <xf numFmtId="49" fontId="24" fillId="34" borderId="27" xfId="0" applyNumberFormat="1" applyFont="1" applyFill="1" applyBorder="1" applyAlignment="1">
      <alignment horizontal="center" vertical="center"/>
    </xf>
    <xf numFmtId="0" fontId="24" fillId="34" borderId="23" xfId="0" applyFont="1" applyFill="1" applyBorder="1" applyAlignment="1">
      <alignment horizontal="center" vertical="center"/>
    </xf>
    <xf numFmtId="49" fontId="24" fillId="34" borderId="23" xfId="0" applyNumberFormat="1" applyFont="1" applyFill="1" applyBorder="1" applyAlignment="1">
      <alignment horizontal="center" vertical="center"/>
    </xf>
    <xf numFmtId="176" fontId="24" fillId="34" borderId="45" xfId="42" applyNumberFormat="1" applyFont="1" applyFill="1" applyBorder="1" applyAlignment="1">
      <alignment horizontal="right" vertical="center" wrapText="1"/>
    </xf>
    <xf numFmtId="49" fontId="28" fillId="35" borderId="23" xfId="0" applyNumberFormat="1" applyFont="1" applyFill="1" applyBorder="1" applyAlignment="1">
      <alignment horizontal="center" vertical="center" wrapText="1"/>
    </xf>
    <xf numFmtId="49" fontId="33" fillId="35" borderId="27" xfId="0" applyNumberFormat="1" applyFont="1" applyFill="1" applyBorder="1" applyAlignment="1">
      <alignment horizontal="center" vertical="center" wrapText="1"/>
    </xf>
    <xf numFmtId="49" fontId="33" fillId="35" borderId="23" xfId="0" applyNumberFormat="1" applyFont="1" applyFill="1" applyBorder="1" applyAlignment="1">
      <alignment vertical="center" wrapText="1"/>
    </xf>
    <xf numFmtId="176" fontId="24" fillId="34" borderId="23" xfId="42" applyNumberFormat="1" applyFont="1" applyFill="1" applyBorder="1" applyAlignment="1">
      <alignment horizontal="right" vertical="center" wrapText="1"/>
    </xf>
    <xf numFmtId="177" fontId="24" fillId="34" borderId="23" xfId="0" applyNumberFormat="1" applyFont="1" applyFill="1" applyBorder="1" applyAlignment="1">
      <alignment horizontal="right" vertical="center" wrapText="1"/>
    </xf>
    <xf numFmtId="49" fontId="34" fillId="35" borderId="27" xfId="0" applyNumberFormat="1" applyFont="1" applyFill="1" applyBorder="1" applyAlignment="1">
      <alignment horizontal="center" vertical="center" wrapText="1"/>
    </xf>
    <xf numFmtId="49" fontId="30" fillId="0" borderId="23" xfId="0" applyNumberFormat="1" applyFont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0" fontId="23" fillId="34" borderId="23" xfId="0" applyFont="1" applyFill="1" applyBorder="1" applyAlignment="1">
      <alignment horizontal="center" vertical="center"/>
    </xf>
    <xf numFmtId="176" fontId="24" fillId="34" borderId="25" xfId="42" applyNumberFormat="1" applyFont="1" applyFill="1" applyBorder="1" applyAlignment="1">
      <alignment horizontal="right" vertical="center" wrapText="1"/>
    </xf>
    <xf numFmtId="176" fontId="30" fillId="0" borderId="23" xfId="0" applyNumberFormat="1" applyFont="1" applyBorder="1" applyAlignment="1">
      <alignment horizontal="right" vertical="center"/>
    </xf>
    <xf numFmtId="49" fontId="28" fillId="35" borderId="23" xfId="0" applyNumberFormat="1" applyFont="1" applyFill="1" applyBorder="1" applyAlignment="1">
      <alignment horizontal="left" vertical="center" wrapText="1"/>
    </xf>
    <xf numFmtId="49" fontId="32" fillId="34" borderId="23" xfId="0" applyNumberFormat="1" applyFont="1" applyFill="1" applyBorder="1" applyAlignment="1">
      <alignment horizontal="center" vertical="center"/>
    </xf>
    <xf numFmtId="0" fontId="32" fillId="34" borderId="23" xfId="0" applyFont="1" applyFill="1" applyBorder="1" applyAlignment="1">
      <alignment horizontal="center" vertical="center"/>
    </xf>
    <xf numFmtId="49" fontId="28" fillId="35" borderId="27" xfId="0" applyNumberFormat="1" applyFont="1" applyFill="1" applyBorder="1" applyAlignment="1">
      <alignment horizontal="center" vertical="center" shrinkToFit="1"/>
    </xf>
    <xf numFmtId="0" fontId="30" fillId="34" borderId="23" xfId="0" applyFont="1" applyFill="1" applyBorder="1" applyAlignment="1">
      <alignment horizontal="center" vertical="center"/>
    </xf>
    <xf numFmtId="176" fontId="32" fillId="34" borderId="23" xfId="42" applyNumberFormat="1" applyFont="1" applyFill="1" applyBorder="1" applyAlignment="1">
      <alignment horizontal="right" vertical="center" wrapText="1"/>
    </xf>
    <xf numFmtId="177" fontId="32" fillId="34" borderId="23" xfId="0" applyNumberFormat="1" applyFont="1" applyFill="1" applyBorder="1" applyAlignment="1">
      <alignment horizontal="right" vertical="center" wrapText="1"/>
    </xf>
    <xf numFmtId="0" fontId="23" fillId="34" borderId="21" xfId="0" applyFont="1" applyFill="1" applyBorder="1" applyAlignment="1">
      <alignment horizontal="center" vertical="center"/>
    </xf>
    <xf numFmtId="49" fontId="28" fillId="35" borderId="23" xfId="0" applyNumberFormat="1" applyFont="1" applyFill="1" applyBorder="1" applyAlignment="1">
      <alignment horizontal="center" vertical="center" wrapText="1"/>
    </xf>
    <xf numFmtId="176" fontId="24" fillId="34" borderId="19" xfId="42" applyNumberFormat="1" applyFont="1" applyFill="1" applyBorder="1" applyAlignment="1">
      <alignment horizontal="right" vertical="center" wrapText="1"/>
    </xf>
    <xf numFmtId="49" fontId="24" fillId="34" borderId="19" xfId="0" applyNumberFormat="1" applyFont="1" applyFill="1" applyBorder="1" applyAlignment="1">
      <alignment horizontal="center" vertical="center"/>
    </xf>
    <xf numFmtId="0" fontId="24" fillId="34" borderId="19" xfId="0" applyFont="1" applyFill="1" applyBorder="1" applyAlignment="1">
      <alignment horizontal="center" vertical="center"/>
    </xf>
    <xf numFmtId="41" fontId="24" fillId="34" borderId="23" xfId="42" applyFont="1" applyFill="1" applyBorder="1" applyAlignment="1">
      <alignment horizontal="center" vertical="center"/>
    </xf>
    <xf numFmtId="0" fontId="24" fillId="34" borderId="44" xfId="0" applyFont="1" applyFill="1" applyBorder="1" applyAlignment="1">
      <alignment horizontal="center" vertical="center"/>
    </xf>
    <xf numFmtId="0" fontId="24" fillId="34" borderId="45" xfId="0" applyFont="1" applyFill="1" applyBorder="1" applyAlignment="1">
      <alignment horizontal="center" vertical="center"/>
    </xf>
    <xf numFmtId="0" fontId="24" fillId="34" borderId="46" xfId="0" applyFont="1" applyFill="1" applyBorder="1" applyAlignment="1">
      <alignment horizontal="center" vertical="center"/>
    </xf>
    <xf numFmtId="177" fontId="24" fillId="34" borderId="48" xfId="0" applyNumberFormat="1" applyFont="1" applyFill="1" applyBorder="1" applyAlignment="1">
      <alignment horizontal="right" vertical="center" wrapText="1"/>
    </xf>
    <xf numFmtId="49" fontId="28" fillId="35" borderId="46" xfId="0" applyNumberFormat="1" applyFont="1" applyFill="1" applyBorder="1" applyAlignment="1">
      <alignment horizontal="center" vertical="center" wrapText="1"/>
    </xf>
    <xf numFmtId="49" fontId="23" fillId="0" borderId="23" xfId="0" applyNumberFormat="1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176" fontId="23" fillId="0" borderId="23" xfId="0" applyNumberFormat="1" applyFont="1" applyBorder="1" applyAlignment="1">
      <alignment horizontal="right" vertical="center"/>
    </xf>
    <xf numFmtId="49" fontId="33" fillId="35" borderId="23" xfId="0" applyNumberFormat="1" applyFont="1" applyFill="1" applyBorder="1" applyAlignment="1">
      <alignment horizontal="center" vertical="center" wrapText="1"/>
    </xf>
    <xf numFmtId="0" fontId="24" fillId="34" borderId="19" xfId="0" applyFont="1" applyFill="1" applyBorder="1" applyAlignment="1">
      <alignment horizontal="center" vertical="center" shrinkToFit="1"/>
    </xf>
    <xf numFmtId="49" fontId="28" fillId="35" borderId="28" xfId="0" applyNumberFormat="1" applyFont="1" applyFill="1" applyBorder="1" applyAlignment="1">
      <alignment horizontal="center" vertical="center" wrapText="1"/>
    </xf>
    <xf numFmtId="49" fontId="28" fillId="35" borderId="29" xfId="0" applyNumberFormat="1" applyFont="1" applyFill="1" applyBorder="1" applyAlignment="1">
      <alignment horizontal="center" vertical="center" wrapText="1"/>
    </xf>
    <xf numFmtId="49" fontId="28" fillId="35" borderId="35" xfId="0" applyNumberFormat="1" applyFont="1" applyFill="1" applyBorder="1" applyAlignment="1">
      <alignment horizontal="center" vertical="center" wrapText="1"/>
    </xf>
    <xf numFmtId="0" fontId="30" fillId="34" borderId="35" xfId="0" applyFont="1" applyFill="1" applyBorder="1" applyAlignment="1">
      <alignment vertical="center"/>
    </xf>
    <xf numFmtId="176" fontId="24" fillId="34" borderId="43" xfId="42" applyNumberFormat="1" applyFont="1" applyFill="1" applyBorder="1" applyAlignment="1">
      <alignment horizontal="right" vertical="center" wrapText="1"/>
    </xf>
    <xf numFmtId="0" fontId="23" fillId="34" borderId="33" xfId="0" applyFont="1" applyFill="1" applyBorder="1" applyAlignment="1">
      <alignment horizontal="center" vertical="center"/>
    </xf>
    <xf numFmtId="49" fontId="24" fillId="34" borderId="17" xfId="0" applyNumberFormat="1" applyFont="1" applyFill="1" applyBorder="1" applyAlignment="1">
      <alignment horizontal="center" vertical="center"/>
    </xf>
    <xf numFmtId="0" fontId="24" fillId="34" borderId="17" xfId="0" applyFont="1" applyFill="1" applyBorder="1" applyAlignment="1">
      <alignment horizontal="center" vertical="center"/>
    </xf>
    <xf numFmtId="176" fontId="24" fillId="34" borderId="17" xfId="42" applyNumberFormat="1" applyFont="1" applyFill="1" applyBorder="1" applyAlignment="1">
      <alignment horizontal="right" vertical="center" wrapText="1"/>
    </xf>
    <xf numFmtId="49" fontId="28" fillId="35" borderId="33" xfId="0" applyNumberFormat="1" applyFont="1" applyFill="1" applyBorder="1" applyAlignment="1">
      <alignment horizontal="center" vertical="center" wrapText="1"/>
    </xf>
    <xf numFmtId="49" fontId="28" fillId="35" borderId="17" xfId="0" applyNumberFormat="1" applyFont="1" applyFill="1" applyBorder="1" applyAlignment="1">
      <alignment horizontal="center" vertical="center" wrapText="1"/>
    </xf>
    <xf numFmtId="0" fontId="30" fillId="34" borderId="51" xfId="0" applyFont="1" applyFill="1" applyBorder="1" applyAlignment="1">
      <alignment vertical="center"/>
    </xf>
    <xf numFmtId="0" fontId="23" fillId="34" borderId="22" xfId="0" applyFont="1" applyFill="1" applyBorder="1" applyAlignment="1">
      <alignment horizontal="center" vertical="center"/>
    </xf>
    <xf numFmtId="0" fontId="23" fillId="34" borderId="50" xfId="0" applyFont="1" applyFill="1" applyBorder="1" applyAlignment="1">
      <alignment horizontal="center" vertical="center"/>
    </xf>
    <xf numFmtId="176" fontId="0" fillId="0" borderId="0" xfId="42" applyNumberFormat="1" applyFont="1" applyAlignment="1">
      <alignment horizontal="right" vertical="center"/>
    </xf>
    <xf numFmtId="177" fontId="24" fillId="34" borderId="17" xfId="0" applyNumberFormat="1" applyFont="1" applyFill="1" applyBorder="1" applyAlignment="1">
      <alignment horizontal="right" vertical="center" wrapText="1"/>
    </xf>
    <xf numFmtId="177" fontId="19" fillId="0" borderId="0" xfId="0" applyNumberFormat="1" applyFont="1" applyAlignment="1">
      <alignment horizontal="right" vertical="center"/>
    </xf>
    <xf numFmtId="0" fontId="21" fillId="0" borderId="52" xfId="0" applyFont="1" applyBorder="1">
      <alignment vertical="center"/>
    </xf>
    <xf numFmtId="0" fontId="23" fillId="34" borderId="39" xfId="0" applyFont="1" applyFill="1" applyBorder="1" applyAlignment="1">
      <alignment horizontal="center" vertical="center"/>
    </xf>
    <xf numFmtId="0" fontId="23" fillId="34" borderId="21" xfId="0" applyFont="1" applyFill="1" applyBorder="1" applyAlignment="1">
      <alignment horizontal="center" vertical="center"/>
    </xf>
    <xf numFmtId="0" fontId="30" fillId="0" borderId="23" xfId="0" applyFont="1" applyBorder="1" applyAlignment="1">
      <alignment horizontal="center" vertical="center"/>
    </xf>
    <xf numFmtId="49" fontId="28" fillId="35" borderId="23" xfId="0" applyNumberFormat="1" applyFont="1" applyFill="1" applyBorder="1" applyAlignment="1">
      <alignment horizontal="center" vertical="center" wrapText="1"/>
    </xf>
    <xf numFmtId="49" fontId="28" fillId="35" borderId="20" xfId="0" applyNumberFormat="1" applyFont="1" applyFill="1" applyBorder="1" applyAlignment="1">
      <alignment horizontal="center" vertical="center" wrapText="1"/>
    </xf>
    <xf numFmtId="49" fontId="28" fillId="35" borderId="30" xfId="0" applyNumberFormat="1" applyFont="1" applyFill="1" applyBorder="1" applyAlignment="1">
      <alignment horizontal="center" vertical="center" wrapText="1"/>
    </xf>
    <xf numFmtId="0" fontId="30" fillId="34" borderId="19" xfId="0" applyFont="1" applyFill="1" applyBorder="1" applyAlignment="1">
      <alignment horizontal="center" vertical="center"/>
    </xf>
    <xf numFmtId="0" fontId="30" fillId="34" borderId="38" xfId="0" applyFont="1" applyFill="1" applyBorder="1" applyAlignment="1">
      <alignment horizontal="center" vertical="center"/>
    </xf>
    <xf numFmtId="49" fontId="30" fillId="0" borderId="23" xfId="0" applyNumberFormat="1" applyFont="1" applyBorder="1" applyAlignment="1">
      <alignment horizontal="center" vertical="center"/>
    </xf>
    <xf numFmtId="176" fontId="30" fillId="0" borderId="19" xfId="0" applyNumberFormat="1" applyFont="1" applyBorder="1" applyAlignment="1">
      <alignment horizontal="right" vertical="center"/>
    </xf>
    <xf numFmtId="176" fontId="30" fillId="0" borderId="38" xfId="0" applyNumberFormat="1" applyFont="1" applyBorder="1" applyAlignment="1">
      <alignment horizontal="right" vertical="center"/>
    </xf>
    <xf numFmtId="176" fontId="32" fillId="34" borderId="23" xfId="42" applyNumberFormat="1" applyFont="1" applyFill="1" applyBorder="1" applyAlignment="1">
      <alignment horizontal="right" vertical="center" wrapText="1"/>
    </xf>
    <xf numFmtId="177" fontId="32" fillId="34" borderId="23" xfId="0" applyNumberFormat="1" applyFont="1" applyFill="1" applyBorder="1" applyAlignment="1">
      <alignment horizontal="right" vertical="center" wrapText="1"/>
    </xf>
    <xf numFmtId="49" fontId="28" fillId="35" borderId="19" xfId="0" applyNumberFormat="1" applyFont="1" applyFill="1" applyBorder="1" applyAlignment="1">
      <alignment horizontal="center" vertical="center" wrapText="1"/>
    </xf>
    <xf numFmtId="49" fontId="28" fillId="35" borderId="38" xfId="0" applyNumberFormat="1" applyFont="1" applyFill="1" applyBorder="1" applyAlignment="1">
      <alignment horizontal="center" vertical="center" wrapText="1"/>
    </xf>
    <xf numFmtId="49" fontId="28" fillId="35" borderId="19" xfId="0" applyNumberFormat="1" applyFont="1" applyFill="1" applyBorder="1" applyAlignment="1">
      <alignment horizontal="left" vertical="center" wrapText="1"/>
    </xf>
    <xf numFmtId="49" fontId="28" fillId="35" borderId="38" xfId="0" applyNumberFormat="1" applyFont="1" applyFill="1" applyBorder="1" applyAlignment="1">
      <alignment horizontal="left" vertical="center" wrapText="1"/>
    </xf>
    <xf numFmtId="49" fontId="27" fillId="35" borderId="38" xfId="0" applyNumberFormat="1" applyFont="1" applyFill="1" applyBorder="1" applyAlignment="1">
      <alignment horizontal="center" vertical="center" wrapText="1"/>
    </xf>
    <xf numFmtId="0" fontId="23" fillId="34" borderId="19" xfId="0" applyFont="1" applyFill="1" applyBorder="1" applyAlignment="1">
      <alignment horizontal="center" vertical="center"/>
    </xf>
    <xf numFmtId="0" fontId="23" fillId="34" borderId="38" xfId="0" applyFont="1" applyFill="1" applyBorder="1" applyAlignment="1">
      <alignment horizontal="center" vertical="center"/>
    </xf>
    <xf numFmtId="176" fontId="24" fillId="34" borderId="19" xfId="42" applyNumberFormat="1" applyFont="1" applyFill="1" applyBorder="1" applyAlignment="1">
      <alignment horizontal="right" vertical="center" wrapText="1"/>
    </xf>
    <xf numFmtId="176" fontId="24" fillId="34" borderId="38" xfId="42" applyNumberFormat="1" applyFont="1" applyFill="1" applyBorder="1" applyAlignment="1">
      <alignment horizontal="right" vertical="center" wrapText="1"/>
    </xf>
    <xf numFmtId="177" fontId="24" fillId="34" borderId="19" xfId="0" applyNumberFormat="1" applyFont="1" applyFill="1" applyBorder="1" applyAlignment="1">
      <alignment horizontal="right" vertical="center" wrapText="1"/>
    </xf>
    <xf numFmtId="177" fontId="24" fillId="34" borderId="38" xfId="0" applyNumberFormat="1" applyFont="1" applyFill="1" applyBorder="1" applyAlignment="1">
      <alignment horizontal="right" vertical="center" wrapText="1"/>
    </xf>
    <xf numFmtId="49" fontId="24" fillId="34" borderId="19" xfId="0" applyNumberFormat="1" applyFont="1" applyFill="1" applyBorder="1" applyAlignment="1">
      <alignment horizontal="center" vertical="center"/>
    </xf>
    <xf numFmtId="49" fontId="24" fillId="34" borderId="38" xfId="0" applyNumberFormat="1" applyFont="1" applyFill="1" applyBorder="1" applyAlignment="1">
      <alignment horizontal="center" vertical="center"/>
    </xf>
    <xf numFmtId="0" fontId="24" fillId="34" borderId="19" xfId="0" applyFont="1" applyFill="1" applyBorder="1" applyAlignment="1">
      <alignment horizontal="center" vertical="center"/>
    </xf>
    <xf numFmtId="0" fontId="24" fillId="34" borderId="38" xfId="0" applyFont="1" applyFill="1" applyBorder="1" applyAlignment="1">
      <alignment horizontal="center" vertical="center"/>
    </xf>
    <xf numFmtId="49" fontId="34" fillId="35" borderId="19" xfId="0" applyNumberFormat="1" applyFont="1" applyFill="1" applyBorder="1" applyAlignment="1">
      <alignment horizontal="center" vertical="center" wrapText="1"/>
    </xf>
    <xf numFmtId="49" fontId="34" fillId="35" borderId="38" xfId="0" applyNumberFormat="1" applyFont="1" applyFill="1" applyBorder="1" applyAlignment="1">
      <alignment horizontal="center" vertical="center" wrapText="1"/>
    </xf>
    <xf numFmtId="49" fontId="28" fillId="35" borderId="25" xfId="0" applyNumberFormat="1" applyFont="1" applyFill="1" applyBorder="1" applyAlignment="1">
      <alignment horizontal="center" vertical="center" wrapText="1"/>
    </xf>
    <xf numFmtId="49" fontId="28" fillId="35" borderId="49" xfId="0" applyNumberFormat="1" applyFont="1" applyFill="1" applyBorder="1" applyAlignment="1">
      <alignment horizontal="center" vertical="center" wrapText="1"/>
    </xf>
    <xf numFmtId="176" fontId="24" fillId="34" borderId="25" xfId="42" applyNumberFormat="1" applyFont="1" applyFill="1" applyBorder="1" applyAlignment="1">
      <alignment horizontal="right" vertical="center" wrapText="1"/>
    </xf>
    <xf numFmtId="177" fontId="24" fillId="34" borderId="25" xfId="0" applyNumberFormat="1" applyFont="1" applyFill="1" applyBorder="1" applyAlignment="1">
      <alignment horizontal="right" vertical="center" wrapText="1"/>
    </xf>
    <xf numFmtId="176" fontId="30" fillId="0" borderId="23" xfId="0" applyNumberFormat="1" applyFont="1" applyBorder="1" applyAlignment="1">
      <alignment horizontal="right" vertical="center"/>
    </xf>
    <xf numFmtId="0" fontId="23" fillId="34" borderId="23" xfId="0" applyFont="1" applyFill="1" applyBorder="1" applyAlignment="1">
      <alignment horizontal="center" vertical="center"/>
    </xf>
    <xf numFmtId="0" fontId="23" fillId="34" borderId="18" xfId="0" applyFont="1" applyFill="1" applyBorder="1" applyAlignment="1">
      <alignment horizontal="center" vertical="center"/>
    </xf>
    <xf numFmtId="49" fontId="28" fillId="35" borderId="19" xfId="0" applyNumberFormat="1" applyFont="1" applyFill="1" applyBorder="1" applyAlignment="1">
      <alignment horizontal="left" vertical="center" shrinkToFit="1"/>
    </xf>
    <xf numFmtId="49" fontId="28" fillId="35" borderId="38" xfId="0" applyNumberFormat="1" applyFont="1" applyFill="1" applyBorder="1" applyAlignment="1">
      <alignment horizontal="left" vertical="center" shrinkToFit="1"/>
    </xf>
    <xf numFmtId="0" fontId="20" fillId="0" borderId="10" xfId="0" applyFont="1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23" fillId="33" borderId="12" xfId="0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 wrapText="1"/>
    </xf>
    <xf numFmtId="0" fontId="25" fillId="33" borderId="19" xfId="0" applyFont="1" applyFill="1" applyBorder="1" applyAlignment="1">
      <alignment horizontal="center" vertical="center"/>
    </xf>
    <xf numFmtId="49" fontId="24" fillId="33" borderId="12" xfId="0" applyNumberFormat="1" applyFont="1" applyFill="1" applyBorder="1" applyAlignment="1">
      <alignment horizontal="center" vertical="center"/>
    </xf>
    <xf numFmtId="0" fontId="25" fillId="33" borderId="11" xfId="0" applyFont="1" applyFill="1" applyBorder="1" applyAlignment="1">
      <alignment horizontal="center" vertical="center"/>
    </xf>
    <xf numFmtId="0" fontId="24" fillId="33" borderId="13" xfId="0" applyFont="1" applyFill="1" applyBorder="1" applyAlignment="1">
      <alignment horizontal="center" vertical="center"/>
    </xf>
    <xf numFmtId="0" fontId="25" fillId="33" borderId="14" xfId="0" applyFont="1" applyFill="1" applyBorder="1" applyAlignment="1">
      <alignment vertical="center"/>
    </xf>
    <xf numFmtId="0" fontId="23" fillId="33" borderId="15" xfId="0" applyFont="1" applyFill="1" applyBorder="1" applyAlignment="1">
      <alignment horizontal="center" vertical="center"/>
    </xf>
    <xf numFmtId="0" fontId="23" fillId="33" borderId="16" xfId="0" applyFont="1" applyFill="1" applyBorder="1" applyAlignment="1">
      <alignment horizontal="center" vertical="center"/>
    </xf>
    <xf numFmtId="0" fontId="23" fillId="33" borderId="11" xfId="0" applyFont="1" applyFill="1" applyBorder="1" applyAlignment="1">
      <alignment horizontal="center" vertical="center"/>
    </xf>
    <xf numFmtId="0" fontId="25" fillId="33" borderId="12" xfId="0" applyFont="1" applyFill="1" applyBorder="1" applyAlignment="1">
      <alignment horizontal="center" vertical="center"/>
    </xf>
    <xf numFmtId="0" fontId="24" fillId="33" borderId="31" xfId="0" applyFont="1" applyFill="1" applyBorder="1" applyAlignment="1">
      <alignment horizontal="center" vertical="center"/>
    </xf>
    <xf numFmtId="0" fontId="25" fillId="33" borderId="32" xfId="0" applyFont="1" applyFill="1" applyBorder="1" applyAlignment="1">
      <alignment vertical="center"/>
    </xf>
    <xf numFmtId="49" fontId="24" fillId="34" borderId="25" xfId="0" applyNumberFormat="1" applyFont="1" applyFill="1" applyBorder="1" applyAlignment="1">
      <alignment horizontal="center" vertical="center"/>
    </xf>
    <xf numFmtId="0" fontId="24" fillId="34" borderId="25" xfId="0" applyFont="1" applyFill="1" applyBorder="1" applyAlignment="1">
      <alignment horizontal="center" vertical="center"/>
    </xf>
    <xf numFmtId="0" fontId="23" fillId="34" borderId="25" xfId="0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3"/>
    <cellStyle name="표준 3" xfId="44"/>
    <cellStyle name="표준 4" xfId="45"/>
  </cellStyles>
  <dxfs count="0"/>
  <tableStyles count="0" defaultTableStyle="TableStyleMedium2" defaultPivotStyle="PivotStyleLight16"/>
  <colors>
    <mruColors>
      <color rgb="FF0000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0"/>
  <sheetViews>
    <sheetView tabSelected="1" topLeftCell="A261" zoomScale="115" zoomScaleNormal="115" workbookViewId="0">
      <selection activeCell="M273" sqref="M273"/>
    </sheetView>
  </sheetViews>
  <sheetFormatPr defaultRowHeight="16.5" x14ac:dyDescent="0.3"/>
  <cols>
    <col min="1" max="1" width="4.625" style="1" customWidth="1"/>
    <col min="2" max="2" width="16.625" style="1" customWidth="1"/>
    <col min="3" max="3" width="9.5" style="11" customWidth="1"/>
    <col min="4" max="4" width="5" style="1" customWidth="1"/>
    <col min="5" max="5" width="7.75" style="122" customWidth="1"/>
    <col min="6" max="6" width="8.375" style="5" customWidth="1"/>
    <col min="7" max="7" width="5" style="5" customWidth="1"/>
    <col min="8" max="8" width="7.75" style="122" customWidth="1"/>
    <col min="9" max="9" width="7.625" style="122" customWidth="1"/>
    <col min="10" max="10" width="7.625" style="124" customWidth="1"/>
    <col min="11" max="11" width="15.25" customWidth="1"/>
    <col min="12" max="12" width="51.875" style="4" customWidth="1"/>
    <col min="13" max="13" width="22.25" style="4" customWidth="1"/>
    <col min="14" max="14" width="13.625" style="4" customWidth="1"/>
  </cols>
  <sheetData>
    <row r="1" spans="1:14" s="3" customFormat="1" ht="39" customHeight="1" thickBot="1" x14ac:dyDescent="0.35">
      <c r="A1" s="165" t="s">
        <v>15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  <c r="N1" s="166"/>
    </row>
    <row r="2" spans="1:14" s="2" customFormat="1" ht="30.75" customHeight="1" x14ac:dyDescent="0.3">
      <c r="A2" s="174" t="s">
        <v>4</v>
      </c>
      <c r="B2" s="167" t="s">
        <v>5</v>
      </c>
      <c r="C2" s="167" t="s">
        <v>6</v>
      </c>
      <c r="D2" s="177"/>
      <c r="E2" s="177"/>
      <c r="F2" s="167" t="s">
        <v>14</v>
      </c>
      <c r="G2" s="167"/>
      <c r="H2" s="167"/>
      <c r="I2" s="167"/>
      <c r="J2" s="167"/>
      <c r="K2" s="168" t="s">
        <v>13</v>
      </c>
      <c r="L2" s="170" t="s">
        <v>2</v>
      </c>
      <c r="M2" s="178" t="s">
        <v>20</v>
      </c>
      <c r="N2" s="172" t="s">
        <v>3</v>
      </c>
    </row>
    <row r="3" spans="1:14" s="2" customFormat="1" ht="27.75" customHeight="1" thickBot="1" x14ac:dyDescent="0.35">
      <c r="A3" s="175"/>
      <c r="B3" s="176"/>
      <c r="C3" s="6" t="s">
        <v>0</v>
      </c>
      <c r="D3" s="7" t="s">
        <v>1</v>
      </c>
      <c r="E3" s="8" t="s">
        <v>10</v>
      </c>
      <c r="F3" s="9" t="s">
        <v>8</v>
      </c>
      <c r="G3" s="9" t="s">
        <v>9</v>
      </c>
      <c r="H3" s="8" t="s">
        <v>7</v>
      </c>
      <c r="I3" s="8" t="s">
        <v>11</v>
      </c>
      <c r="J3" s="10" t="s">
        <v>12</v>
      </c>
      <c r="K3" s="169"/>
      <c r="L3" s="171"/>
      <c r="M3" s="179"/>
      <c r="N3" s="173"/>
    </row>
    <row r="4" spans="1:14" s="13" customFormat="1" ht="27.75" customHeight="1" thickTop="1" x14ac:dyDescent="0.3">
      <c r="A4" s="120">
        <v>1</v>
      </c>
      <c r="B4" s="53" t="s">
        <v>43</v>
      </c>
      <c r="C4" s="44" t="s">
        <v>16</v>
      </c>
      <c r="D4" s="46" t="s">
        <v>17</v>
      </c>
      <c r="E4" s="48">
        <v>175</v>
      </c>
      <c r="F4" s="44" t="s">
        <v>16</v>
      </c>
      <c r="G4" s="46" t="s">
        <v>17</v>
      </c>
      <c r="H4" s="48">
        <v>175</v>
      </c>
      <c r="I4" s="48">
        <f>IF(H4-E4&gt;0, H4-E4, 0)</f>
        <v>0</v>
      </c>
      <c r="J4" s="14">
        <f>IF(H4-E4&lt;0, H4-E4, 0)</f>
        <v>0</v>
      </c>
      <c r="K4" s="16" t="s">
        <v>432</v>
      </c>
      <c r="L4" s="17" t="s">
        <v>304</v>
      </c>
      <c r="M4" s="18" t="s">
        <v>18</v>
      </c>
      <c r="N4" s="108"/>
    </row>
    <row r="5" spans="1:14" s="13" customFormat="1" ht="27.75" customHeight="1" x14ac:dyDescent="0.3">
      <c r="A5" s="126">
        <v>2</v>
      </c>
      <c r="B5" s="144" t="s">
        <v>43</v>
      </c>
      <c r="C5" s="150" t="s">
        <v>21</v>
      </c>
      <c r="D5" s="152" t="s">
        <v>22</v>
      </c>
      <c r="E5" s="146">
        <v>2619</v>
      </c>
      <c r="F5" s="15" t="s">
        <v>21</v>
      </c>
      <c r="G5" s="12" t="s">
        <v>22</v>
      </c>
      <c r="H5" s="48">
        <v>1912.3</v>
      </c>
      <c r="I5" s="146">
        <f>IF(H5+H6-E5&gt;0, H5+H6-E5, 0)</f>
        <v>0</v>
      </c>
      <c r="J5" s="148">
        <f>IF(H5+H6-E5&lt;0, H5+H6-E5, 0)</f>
        <v>-105.19999999999982</v>
      </c>
      <c r="K5" s="139" t="s">
        <v>433</v>
      </c>
      <c r="L5" s="141" t="s">
        <v>305</v>
      </c>
      <c r="M5" s="139" t="s">
        <v>19</v>
      </c>
      <c r="N5" s="130"/>
    </row>
    <row r="6" spans="1:14" s="13" customFormat="1" ht="27.75" customHeight="1" x14ac:dyDescent="0.3">
      <c r="A6" s="127"/>
      <c r="B6" s="145"/>
      <c r="C6" s="151"/>
      <c r="D6" s="153"/>
      <c r="E6" s="147"/>
      <c r="F6" s="15" t="s">
        <v>23</v>
      </c>
      <c r="G6" s="12" t="s">
        <v>22</v>
      </c>
      <c r="H6" s="48">
        <v>601.5</v>
      </c>
      <c r="I6" s="147"/>
      <c r="J6" s="149"/>
      <c r="K6" s="140"/>
      <c r="L6" s="142"/>
      <c r="M6" s="140"/>
      <c r="N6" s="131"/>
    </row>
    <row r="7" spans="1:14" s="13" customFormat="1" ht="27.75" customHeight="1" x14ac:dyDescent="0.3">
      <c r="A7" s="43">
        <v>3</v>
      </c>
      <c r="B7" s="53" t="s">
        <v>43</v>
      </c>
      <c r="C7" s="44" t="s">
        <v>24</v>
      </c>
      <c r="D7" s="46" t="s">
        <v>22</v>
      </c>
      <c r="E7" s="48">
        <v>17</v>
      </c>
      <c r="F7" s="44" t="s">
        <v>24</v>
      </c>
      <c r="G7" s="46" t="s">
        <v>22</v>
      </c>
      <c r="H7" s="48">
        <v>17</v>
      </c>
      <c r="I7" s="48">
        <f t="shared" ref="I7:I19" si="0">IF(H7-E7&gt;0, H7-E7, 0)</f>
        <v>0</v>
      </c>
      <c r="J7" s="14">
        <f t="shared" ref="J7:J19" si="1">IF(H7-E7&lt;0, H7-E7, 0)</f>
        <v>0</v>
      </c>
      <c r="K7" s="19" t="s">
        <v>433</v>
      </c>
      <c r="L7" s="20" t="s">
        <v>306</v>
      </c>
      <c r="M7" s="74" t="s">
        <v>19</v>
      </c>
      <c r="N7" s="21"/>
    </row>
    <row r="8" spans="1:14" s="13" customFormat="1" ht="27.75" customHeight="1" x14ac:dyDescent="0.3">
      <c r="A8" s="43">
        <v>4</v>
      </c>
      <c r="B8" s="53" t="s">
        <v>43</v>
      </c>
      <c r="C8" s="44" t="s">
        <v>25</v>
      </c>
      <c r="D8" s="46" t="s">
        <v>26</v>
      </c>
      <c r="E8" s="48">
        <v>98</v>
      </c>
      <c r="F8" s="44" t="s">
        <v>25</v>
      </c>
      <c r="G8" s="46" t="s">
        <v>26</v>
      </c>
      <c r="H8" s="48">
        <v>94.3</v>
      </c>
      <c r="I8" s="48">
        <f t="shared" si="0"/>
        <v>0</v>
      </c>
      <c r="J8" s="14">
        <f t="shared" si="1"/>
        <v>-3.7000000000000028</v>
      </c>
      <c r="K8" s="19" t="s">
        <v>433</v>
      </c>
      <c r="L8" s="20" t="s">
        <v>306</v>
      </c>
      <c r="M8" s="74" t="s">
        <v>19</v>
      </c>
      <c r="N8" s="21"/>
    </row>
    <row r="9" spans="1:14" s="13" customFormat="1" ht="27.75" customHeight="1" x14ac:dyDescent="0.3">
      <c r="A9" s="43">
        <v>5</v>
      </c>
      <c r="B9" s="53" t="s">
        <v>43</v>
      </c>
      <c r="C9" s="44" t="s">
        <v>27</v>
      </c>
      <c r="D9" s="46" t="s">
        <v>17</v>
      </c>
      <c r="E9" s="48">
        <v>136</v>
      </c>
      <c r="F9" s="44" t="s">
        <v>27</v>
      </c>
      <c r="G9" s="46" t="s">
        <v>17</v>
      </c>
      <c r="H9" s="48">
        <v>136</v>
      </c>
      <c r="I9" s="48">
        <f t="shared" si="0"/>
        <v>0</v>
      </c>
      <c r="J9" s="14">
        <f t="shared" si="1"/>
        <v>0</v>
      </c>
      <c r="K9" s="19" t="s">
        <v>434</v>
      </c>
      <c r="L9" s="20" t="s">
        <v>307</v>
      </c>
      <c r="M9" s="74" t="s">
        <v>18</v>
      </c>
      <c r="N9" s="21"/>
    </row>
    <row r="10" spans="1:14" s="13" customFormat="1" ht="27.75" customHeight="1" x14ac:dyDescent="0.3">
      <c r="A10" s="43">
        <v>6</v>
      </c>
      <c r="B10" s="53" t="s">
        <v>43</v>
      </c>
      <c r="C10" s="44" t="s">
        <v>28</v>
      </c>
      <c r="D10" s="46" t="s">
        <v>17</v>
      </c>
      <c r="E10" s="48">
        <v>53</v>
      </c>
      <c r="F10" s="44" t="s">
        <v>28</v>
      </c>
      <c r="G10" s="46" t="s">
        <v>17</v>
      </c>
      <c r="H10" s="48">
        <v>53</v>
      </c>
      <c r="I10" s="48">
        <f t="shared" si="0"/>
        <v>0</v>
      </c>
      <c r="J10" s="14">
        <f t="shared" si="1"/>
        <v>0</v>
      </c>
      <c r="K10" s="19" t="s">
        <v>434</v>
      </c>
      <c r="L10" s="20" t="s">
        <v>307</v>
      </c>
      <c r="M10" s="74" t="s">
        <v>18</v>
      </c>
      <c r="N10" s="21"/>
    </row>
    <row r="11" spans="1:14" s="13" customFormat="1" ht="27.75" customHeight="1" x14ac:dyDescent="0.3">
      <c r="A11" s="43">
        <v>7</v>
      </c>
      <c r="B11" s="53" t="s">
        <v>43</v>
      </c>
      <c r="C11" s="44" t="s">
        <v>16</v>
      </c>
      <c r="D11" s="46" t="s">
        <v>17</v>
      </c>
      <c r="E11" s="48">
        <v>175</v>
      </c>
      <c r="F11" s="44" t="s">
        <v>16</v>
      </c>
      <c r="G11" s="46" t="s">
        <v>17</v>
      </c>
      <c r="H11" s="48">
        <v>175</v>
      </c>
      <c r="I11" s="48">
        <f t="shared" si="0"/>
        <v>0</v>
      </c>
      <c r="J11" s="14">
        <f t="shared" si="1"/>
        <v>0</v>
      </c>
      <c r="K11" s="19" t="s">
        <v>434</v>
      </c>
      <c r="L11" s="20" t="s">
        <v>307</v>
      </c>
      <c r="M11" s="74" t="s">
        <v>18</v>
      </c>
      <c r="N11" s="21"/>
    </row>
    <row r="12" spans="1:14" s="13" customFormat="1" ht="27.75" customHeight="1" x14ac:dyDescent="0.3">
      <c r="A12" s="43">
        <v>8</v>
      </c>
      <c r="B12" s="53" t="s">
        <v>43</v>
      </c>
      <c r="C12" s="44" t="s">
        <v>30</v>
      </c>
      <c r="D12" s="46" t="s">
        <v>26</v>
      </c>
      <c r="E12" s="48">
        <v>323</v>
      </c>
      <c r="F12" s="44" t="s">
        <v>30</v>
      </c>
      <c r="G12" s="46" t="s">
        <v>26</v>
      </c>
      <c r="H12" s="48">
        <v>306.2</v>
      </c>
      <c r="I12" s="48">
        <f t="shared" si="0"/>
        <v>0</v>
      </c>
      <c r="J12" s="14">
        <f t="shared" si="1"/>
        <v>-16.800000000000011</v>
      </c>
      <c r="K12" s="19" t="s">
        <v>435</v>
      </c>
      <c r="L12" s="22" t="s">
        <v>308</v>
      </c>
      <c r="M12" s="74" t="s">
        <v>19</v>
      </c>
      <c r="N12" s="21" t="s">
        <v>29</v>
      </c>
    </row>
    <row r="13" spans="1:14" s="13" customFormat="1" ht="27.75" customHeight="1" x14ac:dyDescent="0.3">
      <c r="A13" s="43">
        <v>9</v>
      </c>
      <c r="B13" s="53" t="s">
        <v>43</v>
      </c>
      <c r="C13" s="44" t="s">
        <v>31</v>
      </c>
      <c r="D13" s="46" t="s">
        <v>26</v>
      </c>
      <c r="E13" s="48">
        <v>80</v>
      </c>
      <c r="F13" s="44" t="s">
        <v>31</v>
      </c>
      <c r="G13" s="46" t="s">
        <v>26</v>
      </c>
      <c r="H13" s="48">
        <v>76.400000000000006</v>
      </c>
      <c r="I13" s="48">
        <f t="shared" si="0"/>
        <v>0</v>
      </c>
      <c r="J13" s="14">
        <f t="shared" si="1"/>
        <v>-3.5999999999999943</v>
      </c>
      <c r="K13" s="19" t="s">
        <v>435</v>
      </c>
      <c r="L13" s="22" t="s">
        <v>308</v>
      </c>
      <c r="M13" s="74" t="s">
        <v>19</v>
      </c>
      <c r="N13" s="21" t="s">
        <v>29</v>
      </c>
    </row>
    <row r="14" spans="1:14" s="13" customFormat="1" ht="27.75" customHeight="1" x14ac:dyDescent="0.3">
      <c r="A14" s="43">
        <v>10</v>
      </c>
      <c r="B14" s="53" t="s">
        <v>43</v>
      </c>
      <c r="C14" s="44" t="s">
        <v>30</v>
      </c>
      <c r="D14" s="46" t="s">
        <v>26</v>
      </c>
      <c r="E14" s="48">
        <v>323</v>
      </c>
      <c r="F14" s="44" t="s">
        <v>30</v>
      </c>
      <c r="G14" s="46" t="s">
        <v>26</v>
      </c>
      <c r="H14" s="48">
        <v>306.2</v>
      </c>
      <c r="I14" s="48">
        <f t="shared" si="0"/>
        <v>0</v>
      </c>
      <c r="J14" s="14">
        <f t="shared" si="1"/>
        <v>-16.800000000000011</v>
      </c>
      <c r="K14" s="19" t="s">
        <v>436</v>
      </c>
      <c r="L14" s="20" t="s">
        <v>309</v>
      </c>
      <c r="M14" s="74" t="s">
        <v>32</v>
      </c>
      <c r="N14" s="21" t="s">
        <v>29</v>
      </c>
    </row>
    <row r="15" spans="1:14" s="13" customFormat="1" ht="27.75" customHeight="1" x14ac:dyDescent="0.3">
      <c r="A15" s="43">
        <v>11</v>
      </c>
      <c r="B15" s="53" t="s">
        <v>43</v>
      </c>
      <c r="C15" s="44" t="s">
        <v>31</v>
      </c>
      <c r="D15" s="46" t="s">
        <v>26</v>
      </c>
      <c r="E15" s="48">
        <v>80</v>
      </c>
      <c r="F15" s="44" t="s">
        <v>31</v>
      </c>
      <c r="G15" s="46" t="s">
        <v>26</v>
      </c>
      <c r="H15" s="48">
        <v>76.400000000000006</v>
      </c>
      <c r="I15" s="48">
        <f t="shared" si="0"/>
        <v>0</v>
      </c>
      <c r="J15" s="14">
        <f t="shared" si="1"/>
        <v>-3.5999999999999943</v>
      </c>
      <c r="K15" s="19" t="s">
        <v>436</v>
      </c>
      <c r="L15" s="20" t="s">
        <v>309</v>
      </c>
      <c r="M15" s="74" t="s">
        <v>32</v>
      </c>
      <c r="N15" s="21" t="s">
        <v>29</v>
      </c>
    </row>
    <row r="16" spans="1:14" s="13" customFormat="1" ht="27.75" customHeight="1" x14ac:dyDescent="0.3">
      <c r="A16" s="43">
        <v>12</v>
      </c>
      <c r="B16" s="53" t="s">
        <v>43</v>
      </c>
      <c r="C16" s="44" t="s">
        <v>33</v>
      </c>
      <c r="D16" s="46" t="s">
        <v>35</v>
      </c>
      <c r="E16" s="48">
        <v>46</v>
      </c>
      <c r="F16" s="44" t="s">
        <v>33</v>
      </c>
      <c r="G16" s="46" t="s">
        <v>35</v>
      </c>
      <c r="H16" s="48">
        <v>46</v>
      </c>
      <c r="I16" s="48">
        <f t="shared" si="0"/>
        <v>0</v>
      </c>
      <c r="J16" s="14">
        <f t="shared" si="1"/>
        <v>0</v>
      </c>
      <c r="K16" s="19" t="s">
        <v>437</v>
      </c>
      <c r="L16" s="20" t="s">
        <v>310</v>
      </c>
      <c r="M16" s="74" t="s">
        <v>18</v>
      </c>
      <c r="N16" s="21"/>
    </row>
    <row r="17" spans="1:14" s="13" customFormat="1" ht="27.75" customHeight="1" x14ac:dyDescent="0.3">
      <c r="A17" s="43">
        <v>13</v>
      </c>
      <c r="B17" s="53" t="s">
        <v>43</v>
      </c>
      <c r="C17" s="44" t="s">
        <v>34</v>
      </c>
      <c r="D17" s="46" t="s">
        <v>35</v>
      </c>
      <c r="E17" s="48">
        <v>188</v>
      </c>
      <c r="F17" s="44" t="s">
        <v>34</v>
      </c>
      <c r="G17" s="46" t="s">
        <v>35</v>
      </c>
      <c r="H17" s="48">
        <v>243.3</v>
      </c>
      <c r="I17" s="48">
        <f t="shared" si="0"/>
        <v>55.300000000000011</v>
      </c>
      <c r="J17" s="14">
        <f t="shared" si="1"/>
        <v>0</v>
      </c>
      <c r="K17" s="19" t="s">
        <v>437</v>
      </c>
      <c r="L17" s="20" t="s">
        <v>310</v>
      </c>
      <c r="M17" s="74" t="s">
        <v>18</v>
      </c>
      <c r="N17" s="21"/>
    </row>
    <row r="18" spans="1:14" s="13" customFormat="1" ht="27.75" customHeight="1" x14ac:dyDescent="0.3">
      <c r="A18" s="43">
        <v>14</v>
      </c>
      <c r="B18" s="53" t="s">
        <v>43</v>
      </c>
      <c r="C18" s="44" t="s">
        <v>36</v>
      </c>
      <c r="D18" s="46" t="s">
        <v>38</v>
      </c>
      <c r="E18" s="48">
        <v>228</v>
      </c>
      <c r="F18" s="44" t="s">
        <v>36</v>
      </c>
      <c r="G18" s="46" t="s">
        <v>38</v>
      </c>
      <c r="H18" s="48">
        <v>232.1</v>
      </c>
      <c r="I18" s="48">
        <f t="shared" si="0"/>
        <v>4.0999999999999943</v>
      </c>
      <c r="J18" s="14">
        <f t="shared" si="1"/>
        <v>0</v>
      </c>
      <c r="K18" s="19" t="s">
        <v>438</v>
      </c>
      <c r="L18" s="20" t="s">
        <v>312</v>
      </c>
      <c r="M18" s="74" t="s">
        <v>19</v>
      </c>
      <c r="N18" s="21"/>
    </row>
    <row r="19" spans="1:14" s="13" customFormat="1" ht="27.75" customHeight="1" x14ac:dyDescent="0.3">
      <c r="A19" s="43">
        <v>15</v>
      </c>
      <c r="B19" s="53" t="s">
        <v>43</v>
      </c>
      <c r="C19" s="44" t="s">
        <v>37</v>
      </c>
      <c r="D19" s="46" t="s">
        <v>26</v>
      </c>
      <c r="E19" s="48">
        <v>2122</v>
      </c>
      <c r="F19" s="44" t="s">
        <v>37</v>
      </c>
      <c r="G19" s="46" t="s">
        <v>26</v>
      </c>
      <c r="H19" s="48">
        <v>2130.1</v>
      </c>
      <c r="I19" s="48">
        <f t="shared" si="0"/>
        <v>8.0999999999999091</v>
      </c>
      <c r="J19" s="14">
        <f t="shared" si="1"/>
        <v>0</v>
      </c>
      <c r="K19" s="19" t="s">
        <v>438</v>
      </c>
      <c r="L19" s="20" t="s">
        <v>312</v>
      </c>
      <c r="M19" s="74" t="s">
        <v>19</v>
      </c>
      <c r="N19" s="21"/>
    </row>
    <row r="20" spans="1:14" s="13" customFormat="1" ht="27.75" customHeight="1" x14ac:dyDescent="0.3">
      <c r="A20" s="43">
        <v>16</v>
      </c>
      <c r="B20" s="53" t="s">
        <v>43</v>
      </c>
      <c r="C20" s="44" t="s">
        <v>27</v>
      </c>
      <c r="D20" s="46" t="s">
        <v>17</v>
      </c>
      <c r="E20" s="48">
        <v>136</v>
      </c>
      <c r="F20" s="44" t="s">
        <v>27</v>
      </c>
      <c r="G20" s="46" t="s">
        <v>17</v>
      </c>
      <c r="H20" s="48">
        <v>136</v>
      </c>
      <c r="I20" s="48">
        <f t="shared" ref="I20:I23" si="2">IF(H20-E20&gt;0, H20-E20, 0)</f>
        <v>0</v>
      </c>
      <c r="J20" s="14">
        <f t="shared" ref="J20:J23" si="3">IF(H20-E20&lt;0, H20-E20, 0)</f>
        <v>0</v>
      </c>
      <c r="K20" s="19" t="s">
        <v>439</v>
      </c>
      <c r="L20" s="20" t="s">
        <v>311</v>
      </c>
      <c r="M20" s="74" t="s">
        <v>18</v>
      </c>
      <c r="N20" s="21"/>
    </row>
    <row r="21" spans="1:14" s="13" customFormat="1" ht="27.75" customHeight="1" x14ac:dyDescent="0.3">
      <c r="A21" s="43">
        <v>17</v>
      </c>
      <c r="B21" s="53" t="s">
        <v>43</v>
      </c>
      <c r="C21" s="44" t="s">
        <v>28</v>
      </c>
      <c r="D21" s="46" t="s">
        <v>17</v>
      </c>
      <c r="E21" s="48">
        <v>53</v>
      </c>
      <c r="F21" s="44" t="s">
        <v>28</v>
      </c>
      <c r="G21" s="46" t="s">
        <v>17</v>
      </c>
      <c r="H21" s="48">
        <v>53</v>
      </c>
      <c r="I21" s="48">
        <f t="shared" si="2"/>
        <v>0</v>
      </c>
      <c r="J21" s="14">
        <f t="shared" si="3"/>
        <v>0</v>
      </c>
      <c r="K21" s="19" t="s">
        <v>439</v>
      </c>
      <c r="L21" s="20" t="s">
        <v>307</v>
      </c>
      <c r="M21" s="74" t="s">
        <v>18</v>
      </c>
      <c r="N21" s="21"/>
    </row>
    <row r="22" spans="1:14" s="13" customFormat="1" ht="27.75" customHeight="1" x14ac:dyDescent="0.3">
      <c r="A22" s="43">
        <v>18</v>
      </c>
      <c r="B22" s="53" t="s">
        <v>43</v>
      </c>
      <c r="C22" s="44" t="s">
        <v>27</v>
      </c>
      <c r="D22" s="46" t="s">
        <v>17</v>
      </c>
      <c r="E22" s="48">
        <v>136</v>
      </c>
      <c r="F22" s="44" t="s">
        <v>27</v>
      </c>
      <c r="G22" s="46" t="s">
        <v>17</v>
      </c>
      <c r="H22" s="48">
        <v>136</v>
      </c>
      <c r="I22" s="48">
        <f t="shared" si="2"/>
        <v>0</v>
      </c>
      <c r="J22" s="14">
        <f t="shared" si="3"/>
        <v>0</v>
      </c>
      <c r="K22" s="19" t="s">
        <v>440</v>
      </c>
      <c r="L22" s="20" t="s">
        <v>311</v>
      </c>
      <c r="M22" s="74" t="s">
        <v>18</v>
      </c>
      <c r="N22" s="21"/>
    </row>
    <row r="23" spans="1:14" s="13" customFormat="1" ht="27.75" customHeight="1" x14ac:dyDescent="0.3">
      <c r="A23" s="43">
        <v>19</v>
      </c>
      <c r="B23" s="53" t="s">
        <v>43</v>
      </c>
      <c r="C23" s="44" t="s">
        <v>28</v>
      </c>
      <c r="D23" s="46" t="s">
        <v>17</v>
      </c>
      <c r="E23" s="48">
        <v>53</v>
      </c>
      <c r="F23" s="44" t="s">
        <v>28</v>
      </c>
      <c r="G23" s="46" t="s">
        <v>17</v>
      </c>
      <c r="H23" s="48">
        <v>53</v>
      </c>
      <c r="I23" s="48">
        <f t="shared" si="2"/>
        <v>0</v>
      </c>
      <c r="J23" s="14">
        <f t="shared" si="3"/>
        <v>0</v>
      </c>
      <c r="K23" s="19" t="s">
        <v>440</v>
      </c>
      <c r="L23" s="20" t="s">
        <v>307</v>
      </c>
      <c r="M23" s="74" t="s">
        <v>18</v>
      </c>
      <c r="N23" s="21"/>
    </row>
    <row r="24" spans="1:14" s="13" customFormat="1" ht="27.75" customHeight="1" x14ac:dyDescent="0.3">
      <c r="A24" s="43">
        <v>20</v>
      </c>
      <c r="B24" s="53" t="s">
        <v>43</v>
      </c>
      <c r="C24" s="44" t="s">
        <v>39</v>
      </c>
      <c r="D24" s="46" t="s">
        <v>35</v>
      </c>
      <c r="E24" s="48">
        <v>179</v>
      </c>
      <c r="F24" s="44" t="s">
        <v>39</v>
      </c>
      <c r="G24" s="46" t="s">
        <v>35</v>
      </c>
      <c r="H24" s="48">
        <v>179</v>
      </c>
      <c r="I24" s="48">
        <f t="shared" ref="I24:I25" si="4">IF(H24-E24&gt;0, H24-E24, 0)</f>
        <v>0</v>
      </c>
      <c r="J24" s="14">
        <f t="shared" ref="J24:J25" si="5">IF(H24-E24&lt;0, H24-E24, 0)</f>
        <v>0</v>
      </c>
      <c r="K24" s="19" t="s">
        <v>441</v>
      </c>
      <c r="L24" s="20" t="s">
        <v>313</v>
      </c>
      <c r="M24" s="74" t="s">
        <v>40</v>
      </c>
      <c r="N24" s="21"/>
    </row>
    <row r="25" spans="1:14" s="13" customFormat="1" ht="27.75" customHeight="1" x14ac:dyDescent="0.3">
      <c r="A25" s="43">
        <v>21</v>
      </c>
      <c r="B25" s="53" t="s">
        <v>43</v>
      </c>
      <c r="C25" s="44" t="s">
        <v>41</v>
      </c>
      <c r="D25" s="46" t="s">
        <v>17</v>
      </c>
      <c r="E25" s="48">
        <v>50</v>
      </c>
      <c r="F25" s="44" t="s">
        <v>41</v>
      </c>
      <c r="G25" s="46" t="s">
        <v>17</v>
      </c>
      <c r="H25" s="48">
        <v>50</v>
      </c>
      <c r="I25" s="48">
        <f t="shared" si="4"/>
        <v>0</v>
      </c>
      <c r="J25" s="14">
        <f t="shared" si="5"/>
        <v>0</v>
      </c>
      <c r="K25" s="19" t="s">
        <v>442</v>
      </c>
      <c r="L25" s="20" t="s">
        <v>314</v>
      </c>
      <c r="M25" s="74" t="s">
        <v>32</v>
      </c>
      <c r="N25" s="21" t="s">
        <v>29</v>
      </c>
    </row>
    <row r="26" spans="1:14" s="13" customFormat="1" ht="27.75" customHeight="1" x14ac:dyDescent="0.3">
      <c r="A26" s="126">
        <v>22</v>
      </c>
      <c r="B26" s="144" t="s">
        <v>43</v>
      </c>
      <c r="C26" s="150" t="s">
        <v>21</v>
      </c>
      <c r="D26" s="152" t="s">
        <v>22</v>
      </c>
      <c r="E26" s="146">
        <v>2619</v>
      </c>
      <c r="F26" s="15" t="s">
        <v>21</v>
      </c>
      <c r="G26" s="12" t="s">
        <v>22</v>
      </c>
      <c r="H26" s="48">
        <v>1912.3</v>
      </c>
      <c r="I26" s="146">
        <f>IF(H26+H27-E26&gt;0, H26+H27-E26, 0)</f>
        <v>0</v>
      </c>
      <c r="J26" s="148">
        <f>IF(H26+H27-E26&lt;0, H26+H27-E26, 0)</f>
        <v>-105.19999999999982</v>
      </c>
      <c r="K26" s="139" t="s">
        <v>443</v>
      </c>
      <c r="L26" s="141" t="s">
        <v>315</v>
      </c>
      <c r="M26" s="139" t="s">
        <v>42</v>
      </c>
      <c r="N26" s="130"/>
    </row>
    <row r="27" spans="1:14" s="13" customFormat="1" ht="27.75" customHeight="1" x14ac:dyDescent="0.3">
      <c r="A27" s="127"/>
      <c r="B27" s="145"/>
      <c r="C27" s="151"/>
      <c r="D27" s="153"/>
      <c r="E27" s="147"/>
      <c r="F27" s="15" t="s">
        <v>23</v>
      </c>
      <c r="G27" s="12" t="s">
        <v>22</v>
      </c>
      <c r="H27" s="48">
        <v>601.5</v>
      </c>
      <c r="I27" s="147"/>
      <c r="J27" s="149"/>
      <c r="K27" s="140"/>
      <c r="L27" s="142"/>
      <c r="M27" s="140"/>
      <c r="N27" s="131"/>
    </row>
    <row r="28" spans="1:14" s="13" customFormat="1" ht="27.75" customHeight="1" x14ac:dyDescent="0.3">
      <c r="A28" s="43">
        <v>23</v>
      </c>
      <c r="B28" s="53" t="s">
        <v>43</v>
      </c>
      <c r="C28" s="44" t="s">
        <v>24</v>
      </c>
      <c r="D28" s="46" t="s">
        <v>22</v>
      </c>
      <c r="E28" s="48">
        <v>17</v>
      </c>
      <c r="F28" s="44" t="s">
        <v>24</v>
      </c>
      <c r="G28" s="46" t="s">
        <v>22</v>
      </c>
      <c r="H28" s="48">
        <v>17</v>
      </c>
      <c r="I28" s="48">
        <f t="shared" ref="I28:I64" si="6">IF(H28-E28&gt;0, H28-E28, 0)</f>
        <v>0</v>
      </c>
      <c r="J28" s="14">
        <f t="shared" ref="J28:J64" si="7">IF(H28-E28&lt;0, H28-E28, 0)</f>
        <v>0</v>
      </c>
      <c r="K28" s="19" t="s">
        <v>443</v>
      </c>
      <c r="L28" s="20" t="s">
        <v>315</v>
      </c>
      <c r="M28" s="74" t="s">
        <v>42</v>
      </c>
      <c r="N28" s="21"/>
    </row>
    <row r="29" spans="1:14" s="13" customFormat="1" ht="27.75" customHeight="1" x14ac:dyDescent="0.3">
      <c r="A29" s="43">
        <v>24</v>
      </c>
      <c r="B29" s="53" t="s">
        <v>43</v>
      </c>
      <c r="C29" s="44" t="s">
        <v>25</v>
      </c>
      <c r="D29" s="46" t="s">
        <v>26</v>
      </c>
      <c r="E29" s="48">
        <v>98</v>
      </c>
      <c r="F29" s="44" t="s">
        <v>25</v>
      </c>
      <c r="G29" s="46" t="s">
        <v>26</v>
      </c>
      <c r="H29" s="48">
        <v>94.3</v>
      </c>
      <c r="I29" s="48">
        <f t="shared" si="6"/>
        <v>0</v>
      </c>
      <c r="J29" s="14">
        <f t="shared" si="7"/>
        <v>-3.7000000000000028</v>
      </c>
      <c r="K29" s="19" t="s">
        <v>443</v>
      </c>
      <c r="L29" s="20" t="s">
        <v>315</v>
      </c>
      <c r="M29" s="74" t="s">
        <v>42</v>
      </c>
      <c r="N29" s="21"/>
    </row>
    <row r="30" spans="1:14" s="13" customFormat="1" ht="27.75" customHeight="1" x14ac:dyDescent="0.3">
      <c r="A30" s="43">
        <v>25</v>
      </c>
      <c r="B30" s="53" t="s">
        <v>43</v>
      </c>
      <c r="C30" s="44" t="s">
        <v>27</v>
      </c>
      <c r="D30" s="46" t="s">
        <v>17</v>
      </c>
      <c r="E30" s="48">
        <v>136</v>
      </c>
      <c r="F30" s="44" t="s">
        <v>27</v>
      </c>
      <c r="G30" s="46" t="s">
        <v>17</v>
      </c>
      <c r="H30" s="48">
        <v>136</v>
      </c>
      <c r="I30" s="48">
        <f t="shared" si="6"/>
        <v>0</v>
      </c>
      <c r="J30" s="14">
        <f t="shared" si="7"/>
        <v>0</v>
      </c>
      <c r="K30" s="19" t="s">
        <v>444</v>
      </c>
      <c r="L30" s="20" t="s">
        <v>307</v>
      </c>
      <c r="M30" s="74" t="s">
        <v>18</v>
      </c>
      <c r="N30" s="21"/>
    </row>
    <row r="31" spans="1:14" s="13" customFormat="1" ht="27.75" customHeight="1" x14ac:dyDescent="0.3">
      <c r="A31" s="43">
        <v>26</v>
      </c>
      <c r="B31" s="53" t="s">
        <v>43</v>
      </c>
      <c r="C31" s="44" t="s">
        <v>28</v>
      </c>
      <c r="D31" s="46" t="s">
        <v>17</v>
      </c>
      <c r="E31" s="48">
        <v>53</v>
      </c>
      <c r="F31" s="44" t="s">
        <v>28</v>
      </c>
      <c r="G31" s="46" t="s">
        <v>17</v>
      </c>
      <c r="H31" s="48">
        <v>53</v>
      </c>
      <c r="I31" s="48">
        <f t="shared" si="6"/>
        <v>0</v>
      </c>
      <c r="J31" s="14">
        <f t="shared" si="7"/>
        <v>0</v>
      </c>
      <c r="K31" s="19" t="s">
        <v>444</v>
      </c>
      <c r="L31" s="20" t="s">
        <v>307</v>
      </c>
      <c r="M31" s="74" t="s">
        <v>18</v>
      </c>
      <c r="N31" s="21"/>
    </row>
    <row r="32" spans="1:14" s="13" customFormat="1" ht="27.75" customHeight="1" x14ac:dyDescent="0.3">
      <c r="A32" s="43">
        <v>27</v>
      </c>
      <c r="B32" s="53" t="s">
        <v>43</v>
      </c>
      <c r="C32" s="44" t="s">
        <v>16</v>
      </c>
      <c r="D32" s="46" t="s">
        <v>17</v>
      </c>
      <c r="E32" s="48">
        <v>175</v>
      </c>
      <c r="F32" s="44" t="s">
        <v>16</v>
      </c>
      <c r="G32" s="46" t="s">
        <v>17</v>
      </c>
      <c r="H32" s="48">
        <v>175</v>
      </c>
      <c r="I32" s="48">
        <f t="shared" si="6"/>
        <v>0</v>
      </c>
      <c r="J32" s="14">
        <f t="shared" si="7"/>
        <v>0</v>
      </c>
      <c r="K32" s="19" t="s">
        <v>444</v>
      </c>
      <c r="L32" s="20" t="s">
        <v>307</v>
      </c>
      <c r="M32" s="74" t="s">
        <v>18</v>
      </c>
      <c r="N32" s="21"/>
    </row>
    <row r="33" spans="1:14" s="13" customFormat="1" ht="27.75" customHeight="1" x14ac:dyDescent="0.3">
      <c r="A33" s="43">
        <v>28</v>
      </c>
      <c r="B33" s="53" t="s">
        <v>43</v>
      </c>
      <c r="C33" s="44" t="s">
        <v>44</v>
      </c>
      <c r="D33" s="46" t="s">
        <v>45</v>
      </c>
      <c r="E33" s="48">
        <v>30</v>
      </c>
      <c r="F33" s="44" t="s">
        <v>44</v>
      </c>
      <c r="G33" s="46" t="s">
        <v>45</v>
      </c>
      <c r="H33" s="48">
        <v>30</v>
      </c>
      <c r="I33" s="48">
        <f t="shared" si="6"/>
        <v>0</v>
      </c>
      <c r="J33" s="14">
        <f t="shared" si="7"/>
        <v>0</v>
      </c>
      <c r="K33" s="19" t="s">
        <v>444</v>
      </c>
      <c r="L33" s="20" t="s">
        <v>307</v>
      </c>
      <c r="M33" s="74" t="s">
        <v>18</v>
      </c>
      <c r="N33" s="21"/>
    </row>
    <row r="34" spans="1:14" s="13" customFormat="1" ht="27.75" customHeight="1" x14ac:dyDescent="0.3">
      <c r="A34" s="43">
        <v>29</v>
      </c>
      <c r="B34" s="53" t="s">
        <v>43</v>
      </c>
      <c r="C34" s="44" t="s">
        <v>46</v>
      </c>
      <c r="D34" s="46" t="s">
        <v>35</v>
      </c>
      <c r="E34" s="48">
        <v>532</v>
      </c>
      <c r="F34" s="44" t="s">
        <v>46</v>
      </c>
      <c r="G34" s="46" t="s">
        <v>35</v>
      </c>
      <c r="H34" s="48">
        <v>582.1</v>
      </c>
      <c r="I34" s="48">
        <f t="shared" si="6"/>
        <v>50.100000000000023</v>
      </c>
      <c r="J34" s="14">
        <f t="shared" si="7"/>
        <v>0</v>
      </c>
      <c r="K34" s="19" t="s">
        <v>445</v>
      </c>
      <c r="L34" s="20" t="s">
        <v>316</v>
      </c>
      <c r="M34" s="74" t="s">
        <v>19</v>
      </c>
      <c r="N34" s="21"/>
    </row>
    <row r="35" spans="1:14" s="13" customFormat="1" ht="27.75" customHeight="1" x14ac:dyDescent="0.3">
      <c r="A35" s="43">
        <v>30</v>
      </c>
      <c r="B35" s="53" t="s">
        <v>43</v>
      </c>
      <c r="C35" s="44" t="s">
        <v>47</v>
      </c>
      <c r="D35" s="46" t="s">
        <v>35</v>
      </c>
      <c r="E35" s="48">
        <v>249</v>
      </c>
      <c r="F35" s="44" t="s">
        <v>47</v>
      </c>
      <c r="G35" s="46" t="s">
        <v>35</v>
      </c>
      <c r="H35" s="48">
        <v>267.60000000000002</v>
      </c>
      <c r="I35" s="48">
        <f t="shared" si="6"/>
        <v>18.600000000000023</v>
      </c>
      <c r="J35" s="14">
        <f t="shared" si="7"/>
        <v>0</v>
      </c>
      <c r="K35" s="19" t="s">
        <v>446</v>
      </c>
      <c r="L35" s="22" t="s">
        <v>317</v>
      </c>
      <c r="M35" s="74" t="s">
        <v>32</v>
      </c>
      <c r="N35" s="21" t="s">
        <v>29</v>
      </c>
    </row>
    <row r="36" spans="1:14" s="13" customFormat="1" ht="27.75" customHeight="1" x14ac:dyDescent="0.3">
      <c r="A36" s="43">
        <v>31</v>
      </c>
      <c r="B36" s="53" t="s">
        <v>43</v>
      </c>
      <c r="C36" s="44" t="s">
        <v>47</v>
      </c>
      <c r="D36" s="46" t="s">
        <v>35</v>
      </c>
      <c r="E36" s="48">
        <v>249</v>
      </c>
      <c r="F36" s="44" t="s">
        <v>47</v>
      </c>
      <c r="G36" s="46" t="s">
        <v>35</v>
      </c>
      <c r="H36" s="48">
        <v>267.60000000000002</v>
      </c>
      <c r="I36" s="48">
        <f t="shared" si="6"/>
        <v>18.600000000000023</v>
      </c>
      <c r="J36" s="14">
        <f t="shared" si="7"/>
        <v>0</v>
      </c>
      <c r="K36" s="19" t="s">
        <v>447</v>
      </c>
      <c r="L36" s="22" t="s">
        <v>318</v>
      </c>
      <c r="M36" s="74" t="s">
        <v>32</v>
      </c>
      <c r="N36" s="21" t="s">
        <v>29</v>
      </c>
    </row>
    <row r="37" spans="1:14" s="13" customFormat="1" ht="27.75" customHeight="1" x14ac:dyDescent="0.3">
      <c r="A37" s="43">
        <v>32</v>
      </c>
      <c r="B37" s="53" t="s">
        <v>43</v>
      </c>
      <c r="C37" s="44" t="s">
        <v>47</v>
      </c>
      <c r="D37" s="46" t="s">
        <v>35</v>
      </c>
      <c r="E37" s="48">
        <v>249</v>
      </c>
      <c r="F37" s="44" t="s">
        <v>47</v>
      </c>
      <c r="G37" s="46" t="s">
        <v>35</v>
      </c>
      <c r="H37" s="48">
        <v>267.60000000000002</v>
      </c>
      <c r="I37" s="48">
        <f t="shared" si="6"/>
        <v>18.600000000000023</v>
      </c>
      <c r="J37" s="14">
        <f t="shared" si="7"/>
        <v>0</v>
      </c>
      <c r="K37" s="19" t="s">
        <v>448</v>
      </c>
      <c r="L37" s="20" t="s">
        <v>319</v>
      </c>
      <c r="M37" s="74" t="s">
        <v>18</v>
      </c>
      <c r="N37" s="21" t="s">
        <v>29</v>
      </c>
    </row>
    <row r="38" spans="1:14" s="13" customFormat="1" ht="27.75" customHeight="1" x14ac:dyDescent="0.3">
      <c r="A38" s="43">
        <v>33</v>
      </c>
      <c r="B38" s="53" t="s">
        <v>43</v>
      </c>
      <c r="C38" s="44" t="s">
        <v>48</v>
      </c>
      <c r="D38" s="46" t="s">
        <v>26</v>
      </c>
      <c r="E38" s="48">
        <v>1621</v>
      </c>
      <c r="F38" s="44" t="s">
        <v>48</v>
      </c>
      <c r="G38" s="46" t="s">
        <v>26</v>
      </c>
      <c r="H38" s="48">
        <v>1582.8</v>
      </c>
      <c r="I38" s="48">
        <f t="shared" si="6"/>
        <v>0</v>
      </c>
      <c r="J38" s="14">
        <f t="shared" si="7"/>
        <v>-38.200000000000045</v>
      </c>
      <c r="K38" s="19" t="s">
        <v>449</v>
      </c>
      <c r="L38" s="20" t="s">
        <v>320</v>
      </c>
      <c r="M38" s="74" t="s">
        <v>19</v>
      </c>
      <c r="N38" s="21"/>
    </row>
    <row r="39" spans="1:14" s="13" customFormat="1" ht="27.75" customHeight="1" x14ac:dyDescent="0.3">
      <c r="A39" s="43">
        <v>34</v>
      </c>
      <c r="B39" s="53" t="s">
        <v>43</v>
      </c>
      <c r="C39" s="44" t="s">
        <v>49</v>
      </c>
      <c r="D39" s="46" t="s">
        <v>22</v>
      </c>
      <c r="E39" s="48">
        <v>3670</v>
      </c>
      <c r="F39" s="44" t="s">
        <v>49</v>
      </c>
      <c r="G39" s="46" t="s">
        <v>22</v>
      </c>
      <c r="H39" s="48">
        <v>3528.2</v>
      </c>
      <c r="I39" s="48">
        <f t="shared" si="6"/>
        <v>0</v>
      </c>
      <c r="J39" s="14">
        <f t="shared" si="7"/>
        <v>-141.80000000000018</v>
      </c>
      <c r="K39" s="19" t="s">
        <v>450</v>
      </c>
      <c r="L39" s="20" t="s">
        <v>321</v>
      </c>
      <c r="M39" s="74" t="s">
        <v>19</v>
      </c>
      <c r="N39" s="21" t="s">
        <v>29</v>
      </c>
    </row>
    <row r="40" spans="1:14" s="13" customFormat="1" ht="27.75" customHeight="1" x14ac:dyDescent="0.3">
      <c r="A40" s="43">
        <v>35</v>
      </c>
      <c r="B40" s="53" t="s">
        <v>43</v>
      </c>
      <c r="C40" s="44" t="s">
        <v>46</v>
      </c>
      <c r="D40" s="46" t="s">
        <v>35</v>
      </c>
      <c r="E40" s="48">
        <v>532</v>
      </c>
      <c r="F40" s="44" t="s">
        <v>46</v>
      </c>
      <c r="G40" s="46" t="s">
        <v>35</v>
      </c>
      <c r="H40" s="48">
        <v>582.1</v>
      </c>
      <c r="I40" s="48">
        <f t="shared" si="6"/>
        <v>50.100000000000023</v>
      </c>
      <c r="J40" s="14">
        <f t="shared" si="7"/>
        <v>0</v>
      </c>
      <c r="K40" s="19" t="s">
        <v>447</v>
      </c>
      <c r="L40" s="20" t="s">
        <v>322</v>
      </c>
      <c r="M40" s="74" t="s">
        <v>19</v>
      </c>
      <c r="N40" s="21" t="s">
        <v>29</v>
      </c>
    </row>
    <row r="41" spans="1:14" s="13" customFormat="1" ht="27.75" customHeight="1" x14ac:dyDescent="0.3">
      <c r="A41" s="43">
        <v>36</v>
      </c>
      <c r="B41" s="53" t="s">
        <v>43</v>
      </c>
      <c r="C41" s="44" t="s">
        <v>50</v>
      </c>
      <c r="D41" s="46" t="s">
        <v>26</v>
      </c>
      <c r="E41" s="48">
        <v>1983</v>
      </c>
      <c r="F41" s="44" t="s">
        <v>50</v>
      </c>
      <c r="G41" s="46" t="s">
        <v>26</v>
      </c>
      <c r="H41" s="48">
        <v>2017.4</v>
      </c>
      <c r="I41" s="48">
        <f t="shared" si="6"/>
        <v>34.400000000000091</v>
      </c>
      <c r="J41" s="14">
        <f t="shared" si="7"/>
        <v>0</v>
      </c>
      <c r="K41" s="19" t="s">
        <v>451</v>
      </c>
      <c r="L41" s="20" t="s">
        <v>323</v>
      </c>
      <c r="M41" s="74" t="s">
        <v>19</v>
      </c>
      <c r="N41" s="21"/>
    </row>
    <row r="42" spans="1:14" s="13" customFormat="1" ht="27.75" customHeight="1" x14ac:dyDescent="0.3">
      <c r="A42" s="43">
        <v>37</v>
      </c>
      <c r="B42" s="53" t="s">
        <v>43</v>
      </c>
      <c r="C42" s="44" t="s">
        <v>51</v>
      </c>
      <c r="D42" s="46" t="s">
        <v>17</v>
      </c>
      <c r="E42" s="48">
        <v>50</v>
      </c>
      <c r="F42" s="44" t="s">
        <v>51</v>
      </c>
      <c r="G42" s="46" t="s">
        <v>17</v>
      </c>
      <c r="H42" s="48">
        <v>50</v>
      </c>
      <c r="I42" s="48">
        <f t="shared" si="6"/>
        <v>0</v>
      </c>
      <c r="J42" s="14">
        <f t="shared" si="7"/>
        <v>0</v>
      </c>
      <c r="K42" s="19" t="s">
        <v>452</v>
      </c>
      <c r="L42" s="20" t="s">
        <v>311</v>
      </c>
      <c r="M42" s="74" t="s">
        <v>18</v>
      </c>
      <c r="N42" s="21"/>
    </row>
    <row r="43" spans="1:14" s="13" customFormat="1" ht="27.75" customHeight="1" x14ac:dyDescent="0.3">
      <c r="A43" s="43">
        <v>38</v>
      </c>
      <c r="B43" s="53" t="s">
        <v>43</v>
      </c>
      <c r="C43" s="44" t="s">
        <v>52</v>
      </c>
      <c r="D43" s="46" t="s">
        <v>17</v>
      </c>
      <c r="E43" s="48">
        <v>36</v>
      </c>
      <c r="F43" s="44" t="s">
        <v>52</v>
      </c>
      <c r="G43" s="46" t="s">
        <v>17</v>
      </c>
      <c r="H43" s="48">
        <v>36</v>
      </c>
      <c r="I43" s="48">
        <f t="shared" si="6"/>
        <v>0</v>
      </c>
      <c r="J43" s="14">
        <f t="shared" si="7"/>
        <v>0</v>
      </c>
      <c r="K43" s="19" t="s">
        <v>452</v>
      </c>
      <c r="L43" s="20" t="s">
        <v>307</v>
      </c>
      <c r="M43" s="74" t="s">
        <v>18</v>
      </c>
      <c r="N43" s="21"/>
    </row>
    <row r="44" spans="1:14" s="13" customFormat="1" ht="27.75" customHeight="1" x14ac:dyDescent="0.3">
      <c r="A44" s="43">
        <v>39</v>
      </c>
      <c r="B44" s="53" t="s">
        <v>43</v>
      </c>
      <c r="C44" s="44" t="s">
        <v>53</v>
      </c>
      <c r="D44" s="46" t="s">
        <v>26</v>
      </c>
      <c r="E44" s="48">
        <v>139</v>
      </c>
      <c r="F44" s="44" t="s">
        <v>53</v>
      </c>
      <c r="G44" s="46" t="s">
        <v>26</v>
      </c>
      <c r="H44" s="48">
        <v>139</v>
      </c>
      <c r="I44" s="48">
        <f t="shared" si="6"/>
        <v>0</v>
      </c>
      <c r="J44" s="14">
        <f t="shared" si="7"/>
        <v>0</v>
      </c>
      <c r="K44" s="19" t="s">
        <v>447</v>
      </c>
      <c r="L44" s="20" t="s">
        <v>324</v>
      </c>
      <c r="M44" s="74" t="s">
        <v>32</v>
      </c>
      <c r="N44" s="21"/>
    </row>
    <row r="45" spans="1:14" s="13" customFormat="1" ht="27.75" customHeight="1" x14ac:dyDescent="0.3">
      <c r="A45" s="43">
        <v>40</v>
      </c>
      <c r="B45" s="53" t="s">
        <v>43</v>
      </c>
      <c r="C45" s="44" t="s">
        <v>54</v>
      </c>
      <c r="D45" s="46" t="s">
        <v>26</v>
      </c>
      <c r="E45" s="48">
        <v>1450</v>
      </c>
      <c r="F45" s="44" t="s">
        <v>54</v>
      </c>
      <c r="G45" s="46" t="s">
        <v>26</v>
      </c>
      <c r="H45" s="48">
        <v>1364</v>
      </c>
      <c r="I45" s="48">
        <f t="shared" si="6"/>
        <v>0</v>
      </c>
      <c r="J45" s="14">
        <f t="shared" si="7"/>
        <v>-86</v>
      </c>
      <c r="K45" s="19" t="s">
        <v>453</v>
      </c>
      <c r="L45" s="20" t="s">
        <v>325</v>
      </c>
      <c r="M45" s="74" t="s">
        <v>19</v>
      </c>
      <c r="N45" s="21"/>
    </row>
    <row r="46" spans="1:14" s="13" customFormat="1" ht="27.75" customHeight="1" x14ac:dyDescent="0.3">
      <c r="A46" s="43">
        <v>41</v>
      </c>
      <c r="B46" s="53" t="s">
        <v>43</v>
      </c>
      <c r="C46" s="44" t="s">
        <v>55</v>
      </c>
      <c r="D46" s="46" t="s">
        <v>26</v>
      </c>
      <c r="E46" s="48">
        <v>1302</v>
      </c>
      <c r="F46" s="44" t="s">
        <v>55</v>
      </c>
      <c r="G46" s="46" t="s">
        <v>26</v>
      </c>
      <c r="H46" s="48">
        <v>1321.6</v>
      </c>
      <c r="I46" s="48">
        <f t="shared" si="6"/>
        <v>19.599999999999909</v>
      </c>
      <c r="J46" s="14">
        <f t="shared" si="7"/>
        <v>0</v>
      </c>
      <c r="K46" s="19" t="s">
        <v>454</v>
      </c>
      <c r="L46" s="20" t="s">
        <v>326</v>
      </c>
      <c r="M46" s="74" t="s">
        <v>19</v>
      </c>
      <c r="N46" s="21"/>
    </row>
    <row r="47" spans="1:14" s="13" customFormat="1" ht="27.75" customHeight="1" x14ac:dyDescent="0.3">
      <c r="A47" s="43">
        <v>42</v>
      </c>
      <c r="B47" s="53" t="s">
        <v>43</v>
      </c>
      <c r="C47" s="44" t="s">
        <v>16</v>
      </c>
      <c r="D47" s="46" t="s">
        <v>17</v>
      </c>
      <c r="E47" s="48">
        <v>175</v>
      </c>
      <c r="F47" s="44" t="s">
        <v>16</v>
      </c>
      <c r="G47" s="46" t="s">
        <v>17</v>
      </c>
      <c r="H47" s="48">
        <v>175</v>
      </c>
      <c r="I47" s="48">
        <f t="shared" si="6"/>
        <v>0</v>
      </c>
      <c r="J47" s="14">
        <f t="shared" si="7"/>
        <v>0</v>
      </c>
      <c r="K47" s="19" t="s">
        <v>445</v>
      </c>
      <c r="L47" s="20" t="s">
        <v>307</v>
      </c>
      <c r="M47" s="74" t="s">
        <v>18</v>
      </c>
      <c r="N47" s="21"/>
    </row>
    <row r="48" spans="1:14" s="13" customFormat="1" ht="27.75" customHeight="1" x14ac:dyDescent="0.3">
      <c r="A48" s="43">
        <v>43</v>
      </c>
      <c r="B48" s="53" t="s">
        <v>43</v>
      </c>
      <c r="C48" s="44" t="s">
        <v>50</v>
      </c>
      <c r="D48" s="46" t="s">
        <v>26</v>
      </c>
      <c r="E48" s="48">
        <v>1983</v>
      </c>
      <c r="F48" s="44" t="s">
        <v>50</v>
      </c>
      <c r="G48" s="46" t="s">
        <v>26</v>
      </c>
      <c r="H48" s="48">
        <v>2017.4</v>
      </c>
      <c r="I48" s="48">
        <f t="shared" si="6"/>
        <v>34.400000000000091</v>
      </c>
      <c r="J48" s="14">
        <f t="shared" si="7"/>
        <v>0</v>
      </c>
      <c r="K48" s="19" t="s">
        <v>455</v>
      </c>
      <c r="L48" s="20" t="s">
        <v>327</v>
      </c>
      <c r="M48" s="74" t="s">
        <v>19</v>
      </c>
      <c r="N48" s="21" t="s">
        <v>29</v>
      </c>
    </row>
    <row r="49" spans="1:14" s="13" customFormat="1" ht="27.75" customHeight="1" x14ac:dyDescent="0.3">
      <c r="A49" s="43">
        <v>44</v>
      </c>
      <c r="B49" s="53" t="s">
        <v>43</v>
      </c>
      <c r="C49" s="44" t="s">
        <v>27</v>
      </c>
      <c r="D49" s="46" t="s">
        <v>17</v>
      </c>
      <c r="E49" s="48">
        <v>136</v>
      </c>
      <c r="F49" s="44" t="s">
        <v>27</v>
      </c>
      <c r="G49" s="46" t="s">
        <v>17</v>
      </c>
      <c r="H49" s="48">
        <v>136</v>
      </c>
      <c r="I49" s="48">
        <f t="shared" si="6"/>
        <v>0</v>
      </c>
      <c r="J49" s="14">
        <f t="shared" si="7"/>
        <v>0</v>
      </c>
      <c r="K49" s="19" t="s">
        <v>444</v>
      </c>
      <c r="L49" s="20" t="s">
        <v>307</v>
      </c>
      <c r="M49" s="74" t="s">
        <v>18</v>
      </c>
      <c r="N49" s="21"/>
    </row>
    <row r="50" spans="1:14" s="13" customFormat="1" ht="27.75" customHeight="1" x14ac:dyDescent="0.3">
      <c r="A50" s="43">
        <v>45</v>
      </c>
      <c r="B50" s="53" t="s">
        <v>43</v>
      </c>
      <c r="C50" s="44" t="s">
        <v>28</v>
      </c>
      <c r="D50" s="46" t="s">
        <v>17</v>
      </c>
      <c r="E50" s="48">
        <v>53</v>
      </c>
      <c r="F50" s="44" t="s">
        <v>28</v>
      </c>
      <c r="G50" s="46" t="s">
        <v>17</v>
      </c>
      <c r="H50" s="48">
        <v>53</v>
      </c>
      <c r="I50" s="48">
        <f t="shared" si="6"/>
        <v>0</v>
      </c>
      <c r="J50" s="14">
        <f t="shared" si="7"/>
        <v>0</v>
      </c>
      <c r="K50" s="19" t="s">
        <v>444</v>
      </c>
      <c r="L50" s="20" t="s">
        <v>307</v>
      </c>
      <c r="M50" s="74" t="s">
        <v>18</v>
      </c>
      <c r="N50" s="21"/>
    </row>
    <row r="51" spans="1:14" s="13" customFormat="1" ht="27.75" customHeight="1" x14ac:dyDescent="0.3">
      <c r="A51" s="43">
        <v>46</v>
      </c>
      <c r="B51" s="53" t="s">
        <v>43</v>
      </c>
      <c r="C51" s="44" t="s">
        <v>56</v>
      </c>
      <c r="D51" s="46" t="s">
        <v>35</v>
      </c>
      <c r="E51" s="48">
        <v>99</v>
      </c>
      <c r="F51" s="44" t="s">
        <v>56</v>
      </c>
      <c r="G51" s="46" t="s">
        <v>35</v>
      </c>
      <c r="H51" s="48">
        <v>99</v>
      </c>
      <c r="I51" s="48">
        <f t="shared" si="6"/>
        <v>0</v>
      </c>
      <c r="J51" s="14">
        <f t="shared" si="7"/>
        <v>0</v>
      </c>
      <c r="K51" s="19" t="s">
        <v>453</v>
      </c>
      <c r="L51" s="20" t="s">
        <v>310</v>
      </c>
      <c r="M51" s="74" t="s">
        <v>42</v>
      </c>
      <c r="N51" s="21"/>
    </row>
    <row r="52" spans="1:14" s="13" customFormat="1" ht="27.75" customHeight="1" x14ac:dyDescent="0.3">
      <c r="A52" s="43">
        <v>47</v>
      </c>
      <c r="B52" s="53" t="s">
        <v>43</v>
      </c>
      <c r="C52" s="44" t="s">
        <v>57</v>
      </c>
      <c r="D52" s="46" t="s">
        <v>35</v>
      </c>
      <c r="E52" s="48">
        <v>267</v>
      </c>
      <c r="F52" s="44" t="s">
        <v>57</v>
      </c>
      <c r="G52" s="46" t="s">
        <v>35</v>
      </c>
      <c r="H52" s="48">
        <v>256.60000000000002</v>
      </c>
      <c r="I52" s="48">
        <f t="shared" si="6"/>
        <v>0</v>
      </c>
      <c r="J52" s="14">
        <f t="shared" si="7"/>
        <v>-10.399999999999977</v>
      </c>
      <c r="K52" s="19" t="s">
        <v>453</v>
      </c>
      <c r="L52" s="20" t="s">
        <v>310</v>
      </c>
      <c r="M52" s="74" t="s">
        <v>42</v>
      </c>
      <c r="N52" s="21"/>
    </row>
    <row r="53" spans="1:14" s="13" customFormat="1" ht="27.75" customHeight="1" x14ac:dyDescent="0.3">
      <c r="A53" s="43">
        <v>48</v>
      </c>
      <c r="B53" s="53" t="s">
        <v>43</v>
      </c>
      <c r="C53" s="44" t="s">
        <v>27</v>
      </c>
      <c r="D53" s="46" t="s">
        <v>17</v>
      </c>
      <c r="E53" s="48">
        <v>136</v>
      </c>
      <c r="F53" s="44" t="s">
        <v>27</v>
      </c>
      <c r="G53" s="46" t="s">
        <v>17</v>
      </c>
      <c r="H53" s="48">
        <v>136</v>
      </c>
      <c r="I53" s="48">
        <f t="shared" si="6"/>
        <v>0</v>
      </c>
      <c r="J53" s="14">
        <f t="shared" si="7"/>
        <v>0</v>
      </c>
      <c r="K53" s="19" t="s">
        <v>456</v>
      </c>
      <c r="L53" s="20" t="s">
        <v>307</v>
      </c>
      <c r="M53" s="74" t="s">
        <v>18</v>
      </c>
      <c r="N53" s="21"/>
    </row>
    <row r="54" spans="1:14" s="13" customFormat="1" ht="27.75" customHeight="1" x14ac:dyDescent="0.3">
      <c r="A54" s="43">
        <v>49</v>
      </c>
      <c r="B54" s="53" t="s">
        <v>43</v>
      </c>
      <c r="C54" s="44" t="s">
        <v>28</v>
      </c>
      <c r="D54" s="46" t="s">
        <v>17</v>
      </c>
      <c r="E54" s="48">
        <v>53</v>
      </c>
      <c r="F54" s="44" t="s">
        <v>28</v>
      </c>
      <c r="G54" s="46" t="s">
        <v>17</v>
      </c>
      <c r="H54" s="48">
        <v>53</v>
      </c>
      <c r="I54" s="48">
        <f t="shared" si="6"/>
        <v>0</v>
      </c>
      <c r="J54" s="14">
        <f t="shared" si="7"/>
        <v>0</v>
      </c>
      <c r="K54" s="19" t="s">
        <v>456</v>
      </c>
      <c r="L54" s="20" t="s">
        <v>307</v>
      </c>
      <c r="M54" s="74" t="s">
        <v>18</v>
      </c>
      <c r="N54" s="21"/>
    </row>
    <row r="55" spans="1:14" s="13" customFormat="1" ht="27.75" customHeight="1" x14ac:dyDescent="0.3">
      <c r="A55" s="43">
        <v>50</v>
      </c>
      <c r="B55" s="53" t="s">
        <v>43</v>
      </c>
      <c r="C55" s="44" t="s">
        <v>27</v>
      </c>
      <c r="D55" s="46" t="s">
        <v>17</v>
      </c>
      <c r="E55" s="48">
        <v>136</v>
      </c>
      <c r="F55" s="44" t="s">
        <v>27</v>
      </c>
      <c r="G55" s="46" t="s">
        <v>17</v>
      </c>
      <c r="H55" s="48">
        <v>136</v>
      </c>
      <c r="I55" s="48">
        <f t="shared" si="6"/>
        <v>0</v>
      </c>
      <c r="J55" s="14">
        <f t="shared" si="7"/>
        <v>0</v>
      </c>
      <c r="K55" s="19" t="s">
        <v>457</v>
      </c>
      <c r="L55" s="20" t="s">
        <v>307</v>
      </c>
      <c r="M55" s="74" t="s">
        <v>18</v>
      </c>
      <c r="N55" s="21"/>
    </row>
    <row r="56" spans="1:14" s="13" customFormat="1" ht="27.75" customHeight="1" x14ac:dyDescent="0.3">
      <c r="A56" s="43">
        <v>51</v>
      </c>
      <c r="B56" s="53" t="s">
        <v>43</v>
      </c>
      <c r="C56" s="44" t="s">
        <v>28</v>
      </c>
      <c r="D56" s="46" t="s">
        <v>17</v>
      </c>
      <c r="E56" s="48">
        <v>53</v>
      </c>
      <c r="F56" s="44" t="s">
        <v>28</v>
      </c>
      <c r="G56" s="46" t="s">
        <v>17</v>
      </c>
      <c r="H56" s="48">
        <v>53</v>
      </c>
      <c r="I56" s="48">
        <f t="shared" si="6"/>
        <v>0</v>
      </c>
      <c r="J56" s="14">
        <f t="shared" si="7"/>
        <v>0</v>
      </c>
      <c r="K56" s="19" t="s">
        <v>457</v>
      </c>
      <c r="L56" s="20" t="s">
        <v>307</v>
      </c>
      <c r="M56" s="74" t="s">
        <v>18</v>
      </c>
      <c r="N56" s="21"/>
    </row>
    <row r="57" spans="1:14" s="13" customFormat="1" ht="27.75" customHeight="1" x14ac:dyDescent="0.3">
      <c r="A57" s="43">
        <v>52</v>
      </c>
      <c r="B57" s="53" t="s">
        <v>43</v>
      </c>
      <c r="C57" s="44" t="s">
        <v>58</v>
      </c>
      <c r="D57" s="46" t="s">
        <v>63</v>
      </c>
      <c r="E57" s="48">
        <v>766</v>
      </c>
      <c r="F57" s="44" t="s">
        <v>58</v>
      </c>
      <c r="G57" s="46" t="s">
        <v>63</v>
      </c>
      <c r="H57" s="48">
        <v>634.4</v>
      </c>
      <c r="I57" s="48">
        <f t="shared" si="6"/>
        <v>0</v>
      </c>
      <c r="J57" s="14">
        <f t="shared" si="7"/>
        <v>-131.60000000000002</v>
      </c>
      <c r="K57" s="19" t="s">
        <v>458</v>
      </c>
      <c r="L57" s="22" t="s">
        <v>328</v>
      </c>
      <c r="M57" s="74" t="s">
        <v>19</v>
      </c>
      <c r="N57" s="21"/>
    </row>
    <row r="58" spans="1:14" s="13" customFormat="1" ht="27.75" customHeight="1" x14ac:dyDescent="0.3">
      <c r="A58" s="43">
        <v>53</v>
      </c>
      <c r="B58" s="53" t="s">
        <v>43</v>
      </c>
      <c r="C58" s="44" t="s">
        <v>59</v>
      </c>
      <c r="D58" s="46" t="s">
        <v>63</v>
      </c>
      <c r="E58" s="48">
        <v>1124</v>
      </c>
      <c r="F58" s="44" t="s">
        <v>59</v>
      </c>
      <c r="G58" s="46" t="s">
        <v>63</v>
      </c>
      <c r="H58" s="48">
        <v>1043</v>
      </c>
      <c r="I58" s="48">
        <f t="shared" si="6"/>
        <v>0</v>
      </c>
      <c r="J58" s="14">
        <f t="shared" si="7"/>
        <v>-81</v>
      </c>
      <c r="K58" s="19" t="s">
        <v>458</v>
      </c>
      <c r="L58" s="22" t="s">
        <v>329</v>
      </c>
      <c r="M58" s="74" t="s">
        <v>19</v>
      </c>
      <c r="N58" s="21"/>
    </row>
    <row r="59" spans="1:14" s="13" customFormat="1" ht="27.75" customHeight="1" x14ac:dyDescent="0.3">
      <c r="A59" s="43">
        <v>54</v>
      </c>
      <c r="B59" s="53" t="s">
        <v>43</v>
      </c>
      <c r="C59" s="44" t="s">
        <v>60</v>
      </c>
      <c r="D59" s="46" t="s">
        <v>63</v>
      </c>
      <c r="E59" s="48">
        <v>14</v>
      </c>
      <c r="F59" s="44" t="s">
        <v>60</v>
      </c>
      <c r="G59" s="46" t="s">
        <v>63</v>
      </c>
      <c r="H59" s="48">
        <v>14</v>
      </c>
      <c r="I59" s="48">
        <f t="shared" si="6"/>
        <v>0</v>
      </c>
      <c r="J59" s="14">
        <f t="shared" si="7"/>
        <v>0</v>
      </c>
      <c r="K59" s="19" t="s">
        <v>458</v>
      </c>
      <c r="L59" s="22" t="s">
        <v>328</v>
      </c>
      <c r="M59" s="74" t="s">
        <v>19</v>
      </c>
      <c r="N59" s="21"/>
    </row>
    <row r="60" spans="1:14" s="13" customFormat="1" ht="27.75" customHeight="1" x14ac:dyDescent="0.3">
      <c r="A60" s="43">
        <v>55</v>
      </c>
      <c r="B60" s="53" t="s">
        <v>43</v>
      </c>
      <c r="C60" s="44" t="s">
        <v>61</v>
      </c>
      <c r="D60" s="46" t="s">
        <v>35</v>
      </c>
      <c r="E60" s="48">
        <v>489</v>
      </c>
      <c r="F60" s="44" t="s">
        <v>61</v>
      </c>
      <c r="G60" s="46" t="s">
        <v>35</v>
      </c>
      <c r="H60" s="48">
        <v>585.79999999999995</v>
      </c>
      <c r="I60" s="48">
        <f t="shared" si="6"/>
        <v>96.799999999999955</v>
      </c>
      <c r="J60" s="14">
        <f t="shared" si="7"/>
        <v>0</v>
      </c>
      <c r="K60" s="19" t="s">
        <v>458</v>
      </c>
      <c r="L60" s="22" t="s">
        <v>328</v>
      </c>
      <c r="M60" s="74" t="s">
        <v>19</v>
      </c>
      <c r="N60" s="21"/>
    </row>
    <row r="61" spans="1:14" s="13" customFormat="1" ht="27.75" customHeight="1" x14ac:dyDescent="0.3">
      <c r="A61" s="43">
        <v>56</v>
      </c>
      <c r="B61" s="53" t="s">
        <v>43</v>
      </c>
      <c r="C61" s="44" t="s">
        <v>62</v>
      </c>
      <c r="D61" s="46" t="s">
        <v>26</v>
      </c>
      <c r="E61" s="48">
        <v>392</v>
      </c>
      <c r="F61" s="44" t="s">
        <v>62</v>
      </c>
      <c r="G61" s="46" t="s">
        <v>26</v>
      </c>
      <c r="H61" s="48">
        <v>348.3</v>
      </c>
      <c r="I61" s="48">
        <f t="shared" si="6"/>
        <v>0</v>
      </c>
      <c r="J61" s="14">
        <f t="shared" si="7"/>
        <v>-43.699999999999989</v>
      </c>
      <c r="K61" s="19" t="s">
        <v>458</v>
      </c>
      <c r="L61" s="22" t="s">
        <v>328</v>
      </c>
      <c r="M61" s="74" t="s">
        <v>19</v>
      </c>
      <c r="N61" s="21"/>
    </row>
    <row r="62" spans="1:14" s="13" customFormat="1" ht="27.75" customHeight="1" x14ac:dyDescent="0.3">
      <c r="A62" s="43">
        <v>57</v>
      </c>
      <c r="B62" s="53" t="s">
        <v>43</v>
      </c>
      <c r="C62" s="44" t="s">
        <v>64</v>
      </c>
      <c r="D62" s="46" t="s">
        <v>26</v>
      </c>
      <c r="E62" s="48">
        <v>247</v>
      </c>
      <c r="F62" s="44" t="s">
        <v>64</v>
      </c>
      <c r="G62" s="46" t="s">
        <v>26</v>
      </c>
      <c r="H62" s="48">
        <v>351.7</v>
      </c>
      <c r="I62" s="48">
        <f t="shared" si="6"/>
        <v>104.69999999999999</v>
      </c>
      <c r="J62" s="14">
        <f t="shared" si="7"/>
        <v>0</v>
      </c>
      <c r="K62" s="19" t="s">
        <v>458</v>
      </c>
      <c r="L62" s="20" t="s">
        <v>330</v>
      </c>
      <c r="M62" s="74" t="s">
        <v>42</v>
      </c>
      <c r="N62" s="21"/>
    </row>
    <row r="63" spans="1:14" s="13" customFormat="1" ht="27.75" customHeight="1" x14ac:dyDescent="0.3">
      <c r="A63" s="43">
        <v>58</v>
      </c>
      <c r="B63" s="53" t="s">
        <v>43</v>
      </c>
      <c r="C63" s="44" t="s">
        <v>65</v>
      </c>
      <c r="D63" s="46" t="s">
        <v>35</v>
      </c>
      <c r="E63" s="48">
        <v>357</v>
      </c>
      <c r="F63" s="44" t="s">
        <v>65</v>
      </c>
      <c r="G63" s="46" t="s">
        <v>35</v>
      </c>
      <c r="H63" s="48">
        <v>350.7</v>
      </c>
      <c r="I63" s="48">
        <f t="shared" si="6"/>
        <v>0</v>
      </c>
      <c r="J63" s="14">
        <f t="shared" si="7"/>
        <v>-6.3000000000000114</v>
      </c>
      <c r="K63" s="19" t="s">
        <v>458</v>
      </c>
      <c r="L63" s="20" t="s">
        <v>330</v>
      </c>
      <c r="M63" s="74" t="s">
        <v>42</v>
      </c>
      <c r="N63" s="21"/>
    </row>
    <row r="64" spans="1:14" s="13" customFormat="1" ht="27.75" customHeight="1" x14ac:dyDescent="0.3">
      <c r="A64" s="43">
        <v>59</v>
      </c>
      <c r="B64" s="53" t="s">
        <v>43</v>
      </c>
      <c r="C64" s="44" t="s">
        <v>66</v>
      </c>
      <c r="D64" s="46" t="s">
        <v>26</v>
      </c>
      <c r="E64" s="48">
        <v>922</v>
      </c>
      <c r="F64" s="44" t="s">
        <v>66</v>
      </c>
      <c r="G64" s="46" t="s">
        <v>26</v>
      </c>
      <c r="H64" s="48">
        <v>826.7</v>
      </c>
      <c r="I64" s="48">
        <f t="shared" si="6"/>
        <v>0</v>
      </c>
      <c r="J64" s="14">
        <f t="shared" si="7"/>
        <v>-95.299999999999955</v>
      </c>
      <c r="K64" s="19" t="s">
        <v>459</v>
      </c>
      <c r="L64" s="20" t="s">
        <v>331</v>
      </c>
      <c r="M64" s="74" t="s">
        <v>19</v>
      </c>
      <c r="N64" s="21" t="s">
        <v>29</v>
      </c>
    </row>
    <row r="65" spans="1:14" s="13" customFormat="1" ht="27.75" customHeight="1" x14ac:dyDescent="0.3">
      <c r="A65" s="43">
        <v>60</v>
      </c>
      <c r="B65" s="53" t="s">
        <v>43</v>
      </c>
      <c r="C65" s="44" t="s">
        <v>27</v>
      </c>
      <c r="D65" s="46" t="s">
        <v>17</v>
      </c>
      <c r="E65" s="48">
        <v>136</v>
      </c>
      <c r="F65" s="44" t="s">
        <v>27</v>
      </c>
      <c r="G65" s="46" t="s">
        <v>17</v>
      </c>
      <c r="H65" s="48">
        <v>136</v>
      </c>
      <c r="I65" s="48">
        <f t="shared" ref="I65:I70" si="8">IF(H65-E65&gt;0, H65-E65, 0)</f>
        <v>0</v>
      </c>
      <c r="J65" s="14">
        <f t="shared" ref="J65:J70" si="9">IF(H65-E65&lt;0, H65-E65, 0)</f>
        <v>0</v>
      </c>
      <c r="K65" s="19" t="s">
        <v>460</v>
      </c>
      <c r="L65" s="20" t="s">
        <v>307</v>
      </c>
      <c r="M65" s="74" t="s">
        <v>67</v>
      </c>
      <c r="N65" s="21"/>
    </row>
    <row r="66" spans="1:14" s="13" customFormat="1" ht="27.75" customHeight="1" x14ac:dyDescent="0.3">
      <c r="A66" s="43">
        <v>61</v>
      </c>
      <c r="B66" s="53" t="s">
        <v>43</v>
      </c>
      <c r="C66" s="44" t="s">
        <v>28</v>
      </c>
      <c r="D66" s="46" t="s">
        <v>17</v>
      </c>
      <c r="E66" s="48">
        <v>53</v>
      </c>
      <c r="F66" s="44" t="s">
        <v>28</v>
      </c>
      <c r="G66" s="46" t="s">
        <v>17</v>
      </c>
      <c r="H66" s="48">
        <v>53</v>
      </c>
      <c r="I66" s="48">
        <f t="shared" si="8"/>
        <v>0</v>
      </c>
      <c r="J66" s="14">
        <f t="shared" si="9"/>
        <v>0</v>
      </c>
      <c r="K66" s="19" t="s">
        <v>460</v>
      </c>
      <c r="L66" s="20" t="s">
        <v>307</v>
      </c>
      <c r="M66" s="74" t="s">
        <v>67</v>
      </c>
      <c r="N66" s="21"/>
    </row>
    <row r="67" spans="1:14" s="13" customFormat="1" ht="27.75" customHeight="1" x14ac:dyDescent="0.3">
      <c r="A67" s="43">
        <v>62</v>
      </c>
      <c r="B67" s="53" t="s">
        <v>43</v>
      </c>
      <c r="C67" s="44" t="s">
        <v>16</v>
      </c>
      <c r="D67" s="46" t="s">
        <v>17</v>
      </c>
      <c r="E67" s="48">
        <v>175</v>
      </c>
      <c r="F67" s="44" t="s">
        <v>16</v>
      </c>
      <c r="G67" s="46" t="s">
        <v>17</v>
      </c>
      <c r="H67" s="48">
        <v>175</v>
      </c>
      <c r="I67" s="48">
        <f t="shared" si="8"/>
        <v>0</v>
      </c>
      <c r="J67" s="14">
        <f t="shared" si="9"/>
        <v>0</v>
      </c>
      <c r="K67" s="19" t="s">
        <v>460</v>
      </c>
      <c r="L67" s="20" t="s">
        <v>307</v>
      </c>
      <c r="M67" s="74" t="s">
        <v>67</v>
      </c>
      <c r="N67" s="21"/>
    </row>
    <row r="68" spans="1:14" s="13" customFormat="1" ht="27.75" customHeight="1" x14ac:dyDescent="0.3">
      <c r="A68" s="43">
        <v>63</v>
      </c>
      <c r="B68" s="53" t="s">
        <v>68</v>
      </c>
      <c r="C68" s="44" t="s">
        <v>69</v>
      </c>
      <c r="D68" s="46" t="s">
        <v>70</v>
      </c>
      <c r="E68" s="48">
        <v>2972</v>
      </c>
      <c r="F68" s="44" t="s">
        <v>69</v>
      </c>
      <c r="G68" s="46" t="s">
        <v>70</v>
      </c>
      <c r="H68" s="48">
        <v>2864.7</v>
      </c>
      <c r="I68" s="48">
        <f t="shared" si="8"/>
        <v>0</v>
      </c>
      <c r="J68" s="14">
        <f t="shared" si="9"/>
        <v>-107.30000000000018</v>
      </c>
      <c r="K68" s="19" t="s">
        <v>461</v>
      </c>
      <c r="L68" s="20" t="s">
        <v>332</v>
      </c>
      <c r="M68" s="74" t="s">
        <v>73</v>
      </c>
      <c r="N68" s="21" t="s">
        <v>29</v>
      </c>
    </row>
    <row r="69" spans="1:14" s="13" customFormat="1" ht="27.75" customHeight="1" x14ac:dyDescent="0.3">
      <c r="A69" s="43">
        <v>64</v>
      </c>
      <c r="B69" s="53" t="s">
        <v>68</v>
      </c>
      <c r="C69" s="44" t="s">
        <v>71</v>
      </c>
      <c r="D69" s="46" t="s">
        <v>72</v>
      </c>
      <c r="E69" s="48">
        <v>99</v>
      </c>
      <c r="F69" s="44" t="s">
        <v>71</v>
      </c>
      <c r="G69" s="46" t="s">
        <v>72</v>
      </c>
      <c r="H69" s="48">
        <v>0</v>
      </c>
      <c r="I69" s="48">
        <f t="shared" si="8"/>
        <v>0</v>
      </c>
      <c r="J69" s="14">
        <f t="shared" si="9"/>
        <v>-99</v>
      </c>
      <c r="K69" s="19" t="s">
        <v>461</v>
      </c>
      <c r="L69" s="20" t="s">
        <v>332</v>
      </c>
      <c r="M69" s="74" t="s">
        <v>73</v>
      </c>
      <c r="N69" s="21" t="s">
        <v>29</v>
      </c>
    </row>
    <row r="70" spans="1:14" s="13" customFormat="1" ht="27.75" customHeight="1" x14ac:dyDescent="0.3">
      <c r="A70" s="43">
        <v>65</v>
      </c>
      <c r="B70" s="53" t="s">
        <v>43</v>
      </c>
      <c r="C70" s="44" t="s">
        <v>74</v>
      </c>
      <c r="D70" s="46" t="s">
        <v>75</v>
      </c>
      <c r="E70" s="48">
        <v>238</v>
      </c>
      <c r="F70" s="44" t="s">
        <v>74</v>
      </c>
      <c r="G70" s="46" t="s">
        <v>75</v>
      </c>
      <c r="H70" s="48">
        <v>232.4</v>
      </c>
      <c r="I70" s="48">
        <f t="shared" si="8"/>
        <v>0</v>
      </c>
      <c r="J70" s="14">
        <f t="shared" si="9"/>
        <v>-5.5999999999999943</v>
      </c>
      <c r="K70" s="19" t="s">
        <v>462</v>
      </c>
      <c r="L70" s="20" t="s">
        <v>333</v>
      </c>
      <c r="M70" s="74" t="s">
        <v>76</v>
      </c>
      <c r="N70" s="21" t="s">
        <v>29</v>
      </c>
    </row>
    <row r="71" spans="1:14" s="13" customFormat="1" ht="27.75" customHeight="1" x14ac:dyDescent="0.3">
      <c r="A71" s="43">
        <v>66</v>
      </c>
      <c r="B71" s="53" t="s">
        <v>43</v>
      </c>
      <c r="C71" s="44" t="s">
        <v>98</v>
      </c>
      <c r="D71" s="46" t="s">
        <v>99</v>
      </c>
      <c r="E71" s="48">
        <v>33</v>
      </c>
      <c r="F71" s="44" t="s">
        <v>98</v>
      </c>
      <c r="G71" s="46" t="s">
        <v>99</v>
      </c>
      <c r="H71" s="48">
        <v>33</v>
      </c>
      <c r="I71" s="48">
        <f t="shared" ref="I71" si="10">IF(H71-E71&gt;0, H71-E71, 0)</f>
        <v>0</v>
      </c>
      <c r="J71" s="14">
        <f t="shared" ref="J71" si="11">IF(H71-E71&lt;0, H71-E71, 0)</f>
        <v>0</v>
      </c>
      <c r="K71" s="19" t="s">
        <v>463</v>
      </c>
      <c r="L71" s="20" t="s">
        <v>334</v>
      </c>
      <c r="M71" s="74" t="s">
        <v>100</v>
      </c>
      <c r="N71" s="21" t="s">
        <v>97</v>
      </c>
    </row>
    <row r="72" spans="1:14" s="13" customFormat="1" ht="27.75" customHeight="1" x14ac:dyDescent="0.3">
      <c r="A72" s="43">
        <v>67</v>
      </c>
      <c r="B72" s="53" t="s">
        <v>43</v>
      </c>
      <c r="C72" s="44" t="s">
        <v>98</v>
      </c>
      <c r="D72" s="46" t="s">
        <v>99</v>
      </c>
      <c r="E72" s="48">
        <v>33</v>
      </c>
      <c r="F72" s="44" t="s">
        <v>98</v>
      </c>
      <c r="G72" s="46" t="s">
        <v>99</v>
      </c>
      <c r="H72" s="48">
        <v>33</v>
      </c>
      <c r="I72" s="48">
        <f t="shared" ref="I72" si="12">IF(H72-E72&gt;0, H72-E72, 0)</f>
        <v>0</v>
      </c>
      <c r="J72" s="14">
        <f t="shared" ref="J72" si="13">IF(H72-E72&lt;0, H72-E72, 0)</f>
        <v>0</v>
      </c>
      <c r="K72" s="19" t="s">
        <v>464</v>
      </c>
      <c r="L72" s="20" t="s">
        <v>335</v>
      </c>
      <c r="M72" s="74" t="s">
        <v>100</v>
      </c>
      <c r="N72" s="21" t="s">
        <v>97</v>
      </c>
    </row>
    <row r="73" spans="1:14" s="13" customFormat="1" ht="27.75" customHeight="1" x14ac:dyDescent="0.3">
      <c r="A73" s="43">
        <v>68</v>
      </c>
      <c r="B73" s="53" t="s">
        <v>43</v>
      </c>
      <c r="C73" s="44" t="s">
        <v>101</v>
      </c>
      <c r="D73" s="46" t="s">
        <v>102</v>
      </c>
      <c r="E73" s="48">
        <v>20</v>
      </c>
      <c r="F73" s="44" t="s">
        <v>101</v>
      </c>
      <c r="G73" s="46" t="s">
        <v>102</v>
      </c>
      <c r="H73" s="48">
        <v>20</v>
      </c>
      <c r="I73" s="48">
        <f t="shared" ref="I73:I75" si="14">IF(H73-E73&gt;0, H73-E73, 0)</f>
        <v>0</v>
      </c>
      <c r="J73" s="14">
        <f t="shared" ref="J73:J75" si="15">IF(H73-E73&lt;0, H73-E73, 0)</f>
        <v>0</v>
      </c>
      <c r="K73" s="19" t="s">
        <v>465</v>
      </c>
      <c r="L73" s="22" t="s">
        <v>336</v>
      </c>
      <c r="M73" s="74" t="s">
        <v>103</v>
      </c>
      <c r="N73" s="21"/>
    </row>
    <row r="74" spans="1:14" s="13" customFormat="1" ht="27.75" customHeight="1" x14ac:dyDescent="0.3">
      <c r="A74" s="43">
        <v>69</v>
      </c>
      <c r="B74" s="53" t="s">
        <v>43</v>
      </c>
      <c r="C74" s="44" t="s">
        <v>27</v>
      </c>
      <c r="D74" s="46" t="s">
        <v>17</v>
      </c>
      <c r="E74" s="48">
        <v>136</v>
      </c>
      <c r="F74" s="44" t="s">
        <v>27</v>
      </c>
      <c r="G74" s="46" t="s">
        <v>17</v>
      </c>
      <c r="H74" s="48">
        <v>136</v>
      </c>
      <c r="I74" s="48">
        <f t="shared" si="14"/>
        <v>0</v>
      </c>
      <c r="J74" s="14">
        <f t="shared" si="15"/>
        <v>0</v>
      </c>
      <c r="K74" s="19" t="s">
        <v>466</v>
      </c>
      <c r="L74" s="20" t="s">
        <v>307</v>
      </c>
      <c r="M74" s="74" t="s">
        <v>103</v>
      </c>
      <c r="N74" s="21"/>
    </row>
    <row r="75" spans="1:14" s="13" customFormat="1" ht="27.75" customHeight="1" x14ac:dyDescent="0.3">
      <c r="A75" s="43">
        <v>70</v>
      </c>
      <c r="B75" s="53" t="s">
        <v>43</v>
      </c>
      <c r="C75" s="44" t="s">
        <v>28</v>
      </c>
      <c r="D75" s="46" t="s">
        <v>17</v>
      </c>
      <c r="E75" s="48">
        <v>53</v>
      </c>
      <c r="F75" s="44" t="s">
        <v>28</v>
      </c>
      <c r="G75" s="46" t="s">
        <v>17</v>
      </c>
      <c r="H75" s="48">
        <v>53</v>
      </c>
      <c r="I75" s="48">
        <f t="shared" si="14"/>
        <v>0</v>
      </c>
      <c r="J75" s="14">
        <f t="shared" si="15"/>
        <v>0</v>
      </c>
      <c r="K75" s="19" t="s">
        <v>466</v>
      </c>
      <c r="L75" s="20" t="s">
        <v>307</v>
      </c>
      <c r="M75" s="74" t="s">
        <v>103</v>
      </c>
      <c r="N75" s="21"/>
    </row>
    <row r="76" spans="1:14" s="13" customFormat="1" ht="27.75" customHeight="1" x14ac:dyDescent="0.3">
      <c r="A76" s="43">
        <v>71</v>
      </c>
      <c r="B76" s="53" t="s">
        <v>43</v>
      </c>
      <c r="C76" s="44" t="s">
        <v>104</v>
      </c>
      <c r="D76" s="46" t="s">
        <v>106</v>
      </c>
      <c r="E76" s="48">
        <v>764</v>
      </c>
      <c r="F76" s="44" t="s">
        <v>104</v>
      </c>
      <c r="G76" s="46" t="s">
        <v>106</v>
      </c>
      <c r="H76" s="48">
        <v>764</v>
      </c>
      <c r="I76" s="48">
        <f t="shared" ref="I76" si="16">IF(H76-E76&gt;0, H76-E76, 0)</f>
        <v>0</v>
      </c>
      <c r="J76" s="14">
        <f t="shared" ref="J76" si="17">IF(H76-E76&lt;0, H76-E76, 0)</f>
        <v>0</v>
      </c>
      <c r="K76" s="19" t="s">
        <v>439</v>
      </c>
      <c r="L76" s="20" t="s">
        <v>307</v>
      </c>
      <c r="M76" s="74" t="s">
        <v>103</v>
      </c>
      <c r="N76" s="21"/>
    </row>
    <row r="77" spans="1:14" s="13" customFormat="1" ht="27.75" customHeight="1" x14ac:dyDescent="0.3">
      <c r="A77" s="43">
        <v>72</v>
      </c>
      <c r="B77" s="53" t="s">
        <v>43</v>
      </c>
      <c r="C77" s="44" t="s">
        <v>105</v>
      </c>
      <c r="D77" s="46" t="s">
        <v>99</v>
      </c>
      <c r="E77" s="48">
        <v>175</v>
      </c>
      <c r="F77" s="44" t="s">
        <v>105</v>
      </c>
      <c r="G77" s="46" t="s">
        <v>99</v>
      </c>
      <c r="H77" s="48">
        <v>175</v>
      </c>
      <c r="I77" s="48">
        <f t="shared" ref="I77:I79" si="18">IF(H77-E77&gt;0, H77-E77, 0)</f>
        <v>0</v>
      </c>
      <c r="J77" s="14">
        <f t="shared" ref="J77:J79" si="19">IF(H77-E77&lt;0, H77-E77, 0)</f>
        <v>0</v>
      </c>
      <c r="K77" s="19" t="s">
        <v>439</v>
      </c>
      <c r="L77" s="20" t="s">
        <v>307</v>
      </c>
      <c r="M77" s="74" t="s">
        <v>103</v>
      </c>
      <c r="N77" s="21"/>
    </row>
    <row r="78" spans="1:14" s="13" customFormat="1" ht="27.75" customHeight="1" x14ac:dyDescent="0.3">
      <c r="A78" s="43">
        <v>73</v>
      </c>
      <c r="B78" s="53" t="s">
        <v>43</v>
      </c>
      <c r="C78" s="44" t="s">
        <v>27</v>
      </c>
      <c r="D78" s="46" t="s">
        <v>17</v>
      </c>
      <c r="E78" s="48">
        <v>136</v>
      </c>
      <c r="F78" s="44" t="s">
        <v>27</v>
      </c>
      <c r="G78" s="46" t="s">
        <v>17</v>
      </c>
      <c r="H78" s="48">
        <v>136</v>
      </c>
      <c r="I78" s="48">
        <f t="shared" si="18"/>
        <v>0</v>
      </c>
      <c r="J78" s="14">
        <f t="shared" si="19"/>
        <v>0</v>
      </c>
      <c r="K78" s="19" t="s">
        <v>467</v>
      </c>
      <c r="L78" s="20" t="s">
        <v>307</v>
      </c>
      <c r="M78" s="74" t="s">
        <v>103</v>
      </c>
      <c r="N78" s="21"/>
    </row>
    <row r="79" spans="1:14" s="13" customFormat="1" ht="27.75" customHeight="1" x14ac:dyDescent="0.3">
      <c r="A79" s="43">
        <v>74</v>
      </c>
      <c r="B79" s="53" t="s">
        <v>43</v>
      </c>
      <c r="C79" s="44" t="s">
        <v>28</v>
      </c>
      <c r="D79" s="46" t="s">
        <v>17</v>
      </c>
      <c r="E79" s="48">
        <v>53</v>
      </c>
      <c r="F79" s="44" t="s">
        <v>28</v>
      </c>
      <c r="G79" s="46" t="s">
        <v>17</v>
      </c>
      <c r="H79" s="48">
        <v>53</v>
      </c>
      <c r="I79" s="48">
        <f t="shared" si="18"/>
        <v>0</v>
      </c>
      <c r="J79" s="14">
        <f t="shared" si="19"/>
        <v>0</v>
      </c>
      <c r="K79" s="19" t="s">
        <v>467</v>
      </c>
      <c r="L79" s="20" t="s">
        <v>307</v>
      </c>
      <c r="M79" s="74" t="s">
        <v>103</v>
      </c>
      <c r="N79" s="21"/>
    </row>
    <row r="80" spans="1:14" s="13" customFormat="1" ht="27.75" customHeight="1" x14ac:dyDescent="0.3">
      <c r="A80" s="43">
        <v>75</v>
      </c>
      <c r="B80" s="53" t="s">
        <v>43</v>
      </c>
      <c r="C80" s="44" t="s">
        <v>105</v>
      </c>
      <c r="D80" s="46" t="s">
        <v>99</v>
      </c>
      <c r="E80" s="48">
        <v>175</v>
      </c>
      <c r="F80" s="44" t="s">
        <v>105</v>
      </c>
      <c r="G80" s="46" t="s">
        <v>99</v>
      </c>
      <c r="H80" s="48">
        <v>175</v>
      </c>
      <c r="I80" s="48">
        <f t="shared" ref="I80:I82" si="20">IF(H80-E80&gt;0, H80-E80, 0)</f>
        <v>0</v>
      </c>
      <c r="J80" s="14">
        <f t="shared" ref="J80:J82" si="21">IF(H80-E80&lt;0, H80-E80, 0)</f>
        <v>0</v>
      </c>
      <c r="K80" s="19" t="s">
        <v>467</v>
      </c>
      <c r="L80" s="20" t="s">
        <v>307</v>
      </c>
      <c r="M80" s="74" t="s">
        <v>103</v>
      </c>
      <c r="N80" s="21"/>
    </row>
    <row r="81" spans="1:14" s="13" customFormat="1" ht="27.75" customHeight="1" x14ac:dyDescent="0.3">
      <c r="A81" s="43">
        <v>76</v>
      </c>
      <c r="B81" s="53" t="s">
        <v>43</v>
      </c>
      <c r="C81" s="44" t="s">
        <v>27</v>
      </c>
      <c r="D81" s="46" t="s">
        <v>17</v>
      </c>
      <c r="E81" s="48">
        <v>136</v>
      </c>
      <c r="F81" s="44" t="s">
        <v>27</v>
      </c>
      <c r="G81" s="46" t="s">
        <v>17</v>
      </c>
      <c r="H81" s="48">
        <v>136</v>
      </c>
      <c r="I81" s="48">
        <f t="shared" si="20"/>
        <v>0</v>
      </c>
      <c r="J81" s="14">
        <f t="shared" si="21"/>
        <v>0</v>
      </c>
      <c r="K81" s="19" t="s">
        <v>466</v>
      </c>
      <c r="L81" s="20" t="s">
        <v>307</v>
      </c>
      <c r="M81" s="74" t="s">
        <v>103</v>
      </c>
      <c r="N81" s="21"/>
    </row>
    <row r="82" spans="1:14" s="13" customFormat="1" ht="27.75" customHeight="1" x14ac:dyDescent="0.3">
      <c r="A82" s="43">
        <v>77</v>
      </c>
      <c r="B82" s="53" t="s">
        <v>43</v>
      </c>
      <c r="C82" s="44" t="s">
        <v>28</v>
      </c>
      <c r="D82" s="46" t="s">
        <v>17</v>
      </c>
      <c r="E82" s="48">
        <v>53</v>
      </c>
      <c r="F82" s="44" t="s">
        <v>28</v>
      </c>
      <c r="G82" s="46" t="s">
        <v>17</v>
      </c>
      <c r="H82" s="48">
        <v>53</v>
      </c>
      <c r="I82" s="48">
        <f t="shared" si="20"/>
        <v>0</v>
      </c>
      <c r="J82" s="14">
        <f t="shared" si="21"/>
        <v>0</v>
      </c>
      <c r="K82" s="19" t="s">
        <v>466</v>
      </c>
      <c r="L82" s="20" t="s">
        <v>307</v>
      </c>
      <c r="M82" s="74" t="s">
        <v>103</v>
      </c>
      <c r="N82" s="21"/>
    </row>
    <row r="83" spans="1:14" s="13" customFormat="1" ht="27.75" customHeight="1" x14ac:dyDescent="0.3">
      <c r="A83" s="43">
        <v>78</v>
      </c>
      <c r="B83" s="53" t="s">
        <v>43</v>
      </c>
      <c r="C83" s="44" t="s">
        <v>27</v>
      </c>
      <c r="D83" s="46" t="s">
        <v>17</v>
      </c>
      <c r="E83" s="48">
        <v>136</v>
      </c>
      <c r="F83" s="44" t="s">
        <v>27</v>
      </c>
      <c r="G83" s="46" t="s">
        <v>17</v>
      </c>
      <c r="H83" s="48">
        <v>136</v>
      </c>
      <c r="I83" s="48">
        <f t="shared" ref="I83:I84" si="22">IF(H83-E83&gt;0, H83-E83, 0)</f>
        <v>0</v>
      </c>
      <c r="J83" s="14">
        <f t="shared" ref="J83:J84" si="23">IF(H83-E83&lt;0, H83-E83, 0)</f>
        <v>0</v>
      </c>
      <c r="K83" s="19" t="s">
        <v>468</v>
      </c>
      <c r="L83" s="20" t="s">
        <v>307</v>
      </c>
      <c r="M83" s="74" t="s">
        <v>103</v>
      </c>
      <c r="N83" s="21"/>
    </row>
    <row r="84" spans="1:14" s="13" customFormat="1" ht="27.75" customHeight="1" x14ac:dyDescent="0.3">
      <c r="A84" s="43">
        <v>79</v>
      </c>
      <c r="B84" s="53" t="s">
        <v>43</v>
      </c>
      <c r="C84" s="44" t="s">
        <v>28</v>
      </c>
      <c r="D84" s="46" t="s">
        <v>17</v>
      </c>
      <c r="E84" s="48">
        <v>53</v>
      </c>
      <c r="F84" s="44" t="s">
        <v>28</v>
      </c>
      <c r="G84" s="46" t="s">
        <v>17</v>
      </c>
      <c r="H84" s="48">
        <v>53</v>
      </c>
      <c r="I84" s="48">
        <f t="shared" si="22"/>
        <v>0</v>
      </c>
      <c r="J84" s="14">
        <f t="shared" si="23"/>
        <v>0</v>
      </c>
      <c r="K84" s="19" t="s">
        <v>468</v>
      </c>
      <c r="L84" s="20" t="s">
        <v>307</v>
      </c>
      <c r="M84" s="74" t="s">
        <v>103</v>
      </c>
      <c r="N84" s="21"/>
    </row>
    <row r="85" spans="1:14" s="13" customFormat="1" ht="27.75" customHeight="1" x14ac:dyDescent="0.3">
      <c r="A85" s="43">
        <v>80</v>
      </c>
      <c r="B85" s="53" t="s">
        <v>43</v>
      </c>
      <c r="C85" s="44" t="s">
        <v>27</v>
      </c>
      <c r="D85" s="46" t="s">
        <v>17</v>
      </c>
      <c r="E85" s="48">
        <v>136</v>
      </c>
      <c r="F85" s="44" t="s">
        <v>27</v>
      </c>
      <c r="G85" s="46" t="s">
        <v>17</v>
      </c>
      <c r="H85" s="48">
        <v>136</v>
      </c>
      <c r="I85" s="48">
        <f t="shared" ref="I85:I86" si="24">IF(H85-E85&gt;0, H85-E85, 0)</f>
        <v>0</v>
      </c>
      <c r="J85" s="14">
        <f t="shared" ref="J85:J86" si="25">IF(H85-E85&lt;0, H85-E85, 0)</f>
        <v>0</v>
      </c>
      <c r="K85" s="19" t="s">
        <v>469</v>
      </c>
      <c r="L85" s="20" t="s">
        <v>307</v>
      </c>
      <c r="M85" s="74" t="s">
        <v>103</v>
      </c>
      <c r="N85" s="21"/>
    </row>
    <row r="86" spans="1:14" s="13" customFormat="1" ht="27.75" customHeight="1" x14ac:dyDescent="0.3">
      <c r="A86" s="43">
        <v>81</v>
      </c>
      <c r="B86" s="53" t="s">
        <v>43</v>
      </c>
      <c r="C86" s="44" t="s">
        <v>28</v>
      </c>
      <c r="D86" s="46" t="s">
        <v>17</v>
      </c>
      <c r="E86" s="48">
        <v>53</v>
      </c>
      <c r="F86" s="44" t="s">
        <v>28</v>
      </c>
      <c r="G86" s="46" t="s">
        <v>17</v>
      </c>
      <c r="H86" s="48">
        <v>53</v>
      </c>
      <c r="I86" s="48">
        <f t="shared" si="24"/>
        <v>0</v>
      </c>
      <c r="J86" s="14">
        <f t="shared" si="25"/>
        <v>0</v>
      </c>
      <c r="K86" s="19" t="s">
        <v>469</v>
      </c>
      <c r="L86" s="20" t="s">
        <v>307</v>
      </c>
      <c r="M86" s="74" t="s">
        <v>103</v>
      </c>
      <c r="N86" s="21"/>
    </row>
    <row r="87" spans="1:14" s="13" customFormat="1" ht="27.75" customHeight="1" x14ac:dyDescent="0.3">
      <c r="A87" s="43">
        <v>82</v>
      </c>
      <c r="B87" s="53" t="s">
        <v>43</v>
      </c>
      <c r="C87" s="44" t="s">
        <v>27</v>
      </c>
      <c r="D87" s="46" t="s">
        <v>17</v>
      </c>
      <c r="E87" s="48">
        <v>136</v>
      </c>
      <c r="F87" s="44" t="s">
        <v>27</v>
      </c>
      <c r="G87" s="46" t="s">
        <v>17</v>
      </c>
      <c r="H87" s="48">
        <v>136</v>
      </c>
      <c r="I87" s="48">
        <f t="shared" ref="I87:I88" si="26">IF(H87-E87&gt;0, H87-E87, 0)</f>
        <v>0</v>
      </c>
      <c r="J87" s="14">
        <f t="shared" ref="J87:J88" si="27">IF(H87-E87&lt;0, H87-E87, 0)</f>
        <v>0</v>
      </c>
      <c r="K87" s="19" t="s">
        <v>470</v>
      </c>
      <c r="L87" s="20" t="s">
        <v>307</v>
      </c>
      <c r="M87" s="74" t="s">
        <v>103</v>
      </c>
      <c r="N87" s="21"/>
    </row>
    <row r="88" spans="1:14" s="13" customFormat="1" ht="27.75" customHeight="1" x14ac:dyDescent="0.3">
      <c r="A88" s="43">
        <v>83</v>
      </c>
      <c r="B88" s="53" t="s">
        <v>43</v>
      </c>
      <c r="C88" s="44" t="s">
        <v>28</v>
      </c>
      <c r="D88" s="46" t="s">
        <v>17</v>
      </c>
      <c r="E88" s="48">
        <v>53</v>
      </c>
      <c r="F88" s="44" t="s">
        <v>28</v>
      </c>
      <c r="G88" s="46" t="s">
        <v>17</v>
      </c>
      <c r="H88" s="48">
        <v>53</v>
      </c>
      <c r="I88" s="48">
        <f t="shared" si="26"/>
        <v>0</v>
      </c>
      <c r="J88" s="14">
        <f t="shared" si="27"/>
        <v>0</v>
      </c>
      <c r="K88" s="19" t="s">
        <v>470</v>
      </c>
      <c r="L88" s="20" t="s">
        <v>307</v>
      </c>
      <c r="M88" s="74" t="s">
        <v>103</v>
      </c>
      <c r="N88" s="21"/>
    </row>
    <row r="89" spans="1:14" s="13" customFormat="1" ht="27.75" customHeight="1" x14ac:dyDescent="0.3">
      <c r="A89" s="43">
        <v>84</v>
      </c>
      <c r="B89" s="53" t="s">
        <v>43</v>
      </c>
      <c r="C89" s="44" t="s">
        <v>27</v>
      </c>
      <c r="D89" s="46" t="s">
        <v>17</v>
      </c>
      <c r="E89" s="48">
        <v>136</v>
      </c>
      <c r="F89" s="44" t="s">
        <v>27</v>
      </c>
      <c r="G89" s="46" t="s">
        <v>17</v>
      </c>
      <c r="H89" s="48">
        <v>136</v>
      </c>
      <c r="I89" s="48">
        <f t="shared" ref="I89:I94" si="28">IF(H89-E89&gt;0, H89-E89, 0)</f>
        <v>0</v>
      </c>
      <c r="J89" s="14">
        <f t="shared" ref="J89:J94" si="29">IF(H89-E89&lt;0, H89-E89, 0)</f>
        <v>0</v>
      </c>
      <c r="K89" s="19" t="s">
        <v>471</v>
      </c>
      <c r="L89" s="20" t="s">
        <v>307</v>
      </c>
      <c r="M89" s="74" t="s">
        <v>103</v>
      </c>
      <c r="N89" s="21"/>
    </row>
    <row r="90" spans="1:14" s="13" customFormat="1" ht="27.75" customHeight="1" x14ac:dyDescent="0.3">
      <c r="A90" s="43">
        <v>85</v>
      </c>
      <c r="B90" s="53" t="s">
        <v>43</v>
      </c>
      <c r="C90" s="44" t="s">
        <v>28</v>
      </c>
      <c r="D90" s="46" t="s">
        <v>17</v>
      </c>
      <c r="E90" s="48">
        <v>53</v>
      </c>
      <c r="F90" s="44" t="s">
        <v>28</v>
      </c>
      <c r="G90" s="46" t="s">
        <v>17</v>
      </c>
      <c r="H90" s="48">
        <v>53</v>
      </c>
      <c r="I90" s="48">
        <f t="shared" si="28"/>
        <v>0</v>
      </c>
      <c r="J90" s="14">
        <f t="shared" si="29"/>
        <v>0</v>
      </c>
      <c r="K90" s="19" t="s">
        <v>471</v>
      </c>
      <c r="L90" s="20" t="s">
        <v>307</v>
      </c>
      <c r="M90" s="74" t="s">
        <v>103</v>
      </c>
      <c r="N90" s="21"/>
    </row>
    <row r="91" spans="1:14" s="13" customFormat="1" ht="27.75" customHeight="1" x14ac:dyDescent="0.3">
      <c r="A91" s="43">
        <v>86</v>
      </c>
      <c r="B91" s="53" t="s">
        <v>43</v>
      </c>
      <c r="C91" s="44" t="s">
        <v>107</v>
      </c>
      <c r="D91" s="46" t="s">
        <v>108</v>
      </c>
      <c r="E91" s="48">
        <v>238</v>
      </c>
      <c r="F91" s="44" t="s">
        <v>107</v>
      </c>
      <c r="G91" s="46" t="s">
        <v>108</v>
      </c>
      <c r="H91" s="48">
        <v>232.4</v>
      </c>
      <c r="I91" s="48">
        <f t="shared" si="28"/>
        <v>0</v>
      </c>
      <c r="J91" s="14">
        <f t="shared" si="29"/>
        <v>-5.5999999999999943</v>
      </c>
      <c r="K91" s="19" t="s">
        <v>444</v>
      </c>
      <c r="L91" s="20" t="s">
        <v>339</v>
      </c>
      <c r="M91" s="74" t="s">
        <v>109</v>
      </c>
      <c r="N91" s="21"/>
    </row>
    <row r="92" spans="1:14" s="13" customFormat="1" ht="27.75" customHeight="1" x14ac:dyDescent="0.3">
      <c r="A92" s="43">
        <v>87</v>
      </c>
      <c r="B92" s="53" t="s">
        <v>43</v>
      </c>
      <c r="C92" s="44" t="s">
        <v>110</v>
      </c>
      <c r="D92" s="46" t="s">
        <v>112</v>
      </c>
      <c r="E92" s="48">
        <v>278</v>
      </c>
      <c r="F92" s="44" t="s">
        <v>110</v>
      </c>
      <c r="G92" s="46" t="s">
        <v>112</v>
      </c>
      <c r="H92" s="48">
        <v>303.2</v>
      </c>
      <c r="I92" s="48">
        <f t="shared" si="28"/>
        <v>25.199999999999989</v>
      </c>
      <c r="J92" s="14">
        <f t="shared" si="29"/>
        <v>0</v>
      </c>
      <c r="K92" s="19" t="s">
        <v>444</v>
      </c>
      <c r="L92" s="20" t="s">
        <v>339</v>
      </c>
      <c r="M92" s="74" t="s">
        <v>109</v>
      </c>
      <c r="N92" s="21" t="s">
        <v>29</v>
      </c>
    </row>
    <row r="93" spans="1:14" s="13" customFormat="1" ht="27.75" customHeight="1" x14ac:dyDescent="0.3">
      <c r="A93" s="43">
        <v>88</v>
      </c>
      <c r="B93" s="53" t="s">
        <v>43</v>
      </c>
      <c r="C93" s="44" t="s">
        <v>111</v>
      </c>
      <c r="D93" s="46" t="s">
        <v>112</v>
      </c>
      <c r="E93" s="48">
        <v>132</v>
      </c>
      <c r="F93" s="44" t="s">
        <v>111</v>
      </c>
      <c r="G93" s="46" t="s">
        <v>112</v>
      </c>
      <c r="H93" s="48">
        <v>192.7</v>
      </c>
      <c r="I93" s="48">
        <f t="shared" si="28"/>
        <v>60.699999999999989</v>
      </c>
      <c r="J93" s="14">
        <f t="shared" si="29"/>
        <v>0</v>
      </c>
      <c r="K93" s="19" t="s">
        <v>444</v>
      </c>
      <c r="L93" s="20" t="s">
        <v>330</v>
      </c>
      <c r="M93" s="74" t="s">
        <v>109</v>
      </c>
      <c r="N93" s="21" t="s">
        <v>29</v>
      </c>
    </row>
    <row r="94" spans="1:14" s="13" customFormat="1" ht="27.75" customHeight="1" x14ac:dyDescent="0.3">
      <c r="A94" s="43">
        <v>89</v>
      </c>
      <c r="B94" s="53" t="s">
        <v>43</v>
      </c>
      <c r="C94" s="44" t="s">
        <v>113</v>
      </c>
      <c r="D94" s="46" t="s">
        <v>114</v>
      </c>
      <c r="E94" s="48">
        <v>1458</v>
      </c>
      <c r="F94" s="44" t="s">
        <v>113</v>
      </c>
      <c r="G94" s="46" t="s">
        <v>114</v>
      </c>
      <c r="H94" s="48">
        <v>1453.8</v>
      </c>
      <c r="I94" s="48">
        <f t="shared" si="28"/>
        <v>0</v>
      </c>
      <c r="J94" s="14">
        <f t="shared" si="29"/>
        <v>-4.2000000000000455</v>
      </c>
      <c r="K94" s="19" t="s">
        <v>454</v>
      </c>
      <c r="L94" s="22" t="s">
        <v>338</v>
      </c>
      <c r="M94" s="74" t="s">
        <v>100</v>
      </c>
      <c r="N94" s="21" t="s">
        <v>29</v>
      </c>
    </row>
    <row r="95" spans="1:14" s="13" customFormat="1" ht="27.75" customHeight="1" x14ac:dyDescent="0.3">
      <c r="A95" s="43">
        <v>90</v>
      </c>
      <c r="B95" s="53" t="s">
        <v>43</v>
      </c>
      <c r="C95" s="44" t="s">
        <v>105</v>
      </c>
      <c r="D95" s="46" t="s">
        <v>99</v>
      </c>
      <c r="E95" s="48">
        <v>175</v>
      </c>
      <c r="F95" s="44" t="s">
        <v>105</v>
      </c>
      <c r="G95" s="46" t="s">
        <v>99</v>
      </c>
      <c r="H95" s="48">
        <v>175</v>
      </c>
      <c r="I95" s="48">
        <f t="shared" ref="I95:I98" si="30">IF(H95-E95&gt;0, H95-E95, 0)</f>
        <v>0</v>
      </c>
      <c r="J95" s="14">
        <f t="shared" ref="J95:J98" si="31">IF(H95-E95&lt;0, H95-E95, 0)</f>
        <v>0</v>
      </c>
      <c r="K95" s="19" t="s">
        <v>461</v>
      </c>
      <c r="L95" s="20" t="s">
        <v>307</v>
      </c>
      <c r="M95" s="74" t="s">
        <v>103</v>
      </c>
      <c r="N95" s="21"/>
    </row>
    <row r="96" spans="1:14" s="13" customFormat="1" ht="27.75" customHeight="1" x14ac:dyDescent="0.3">
      <c r="A96" s="43">
        <v>91</v>
      </c>
      <c r="B96" s="53" t="s">
        <v>43</v>
      </c>
      <c r="C96" s="44" t="s">
        <v>115</v>
      </c>
      <c r="D96" s="46" t="s">
        <v>102</v>
      </c>
      <c r="E96" s="48">
        <v>3670</v>
      </c>
      <c r="F96" s="44" t="s">
        <v>115</v>
      </c>
      <c r="G96" s="46" t="s">
        <v>102</v>
      </c>
      <c r="H96" s="48">
        <v>3528.2</v>
      </c>
      <c r="I96" s="48">
        <f t="shared" si="30"/>
        <v>0</v>
      </c>
      <c r="J96" s="14">
        <f t="shared" si="31"/>
        <v>-141.80000000000018</v>
      </c>
      <c r="K96" s="19" t="s">
        <v>472</v>
      </c>
      <c r="L96" s="20" t="s">
        <v>337</v>
      </c>
      <c r="M96" s="74" t="s">
        <v>100</v>
      </c>
      <c r="N96" s="21"/>
    </row>
    <row r="97" spans="1:14" s="13" customFormat="1" ht="27.75" customHeight="1" x14ac:dyDescent="0.3">
      <c r="A97" s="43">
        <v>92</v>
      </c>
      <c r="B97" s="53" t="s">
        <v>43</v>
      </c>
      <c r="C97" s="44" t="s">
        <v>27</v>
      </c>
      <c r="D97" s="46" t="s">
        <v>17</v>
      </c>
      <c r="E97" s="48">
        <v>136</v>
      </c>
      <c r="F97" s="44" t="s">
        <v>27</v>
      </c>
      <c r="G97" s="46" t="s">
        <v>17</v>
      </c>
      <c r="H97" s="48">
        <v>136</v>
      </c>
      <c r="I97" s="48">
        <f t="shared" si="30"/>
        <v>0</v>
      </c>
      <c r="J97" s="14">
        <f t="shared" si="31"/>
        <v>0</v>
      </c>
      <c r="K97" s="19" t="s">
        <v>473</v>
      </c>
      <c r="L97" s="20" t="s">
        <v>307</v>
      </c>
      <c r="M97" s="74" t="s">
        <v>103</v>
      </c>
      <c r="N97" s="21"/>
    </row>
    <row r="98" spans="1:14" s="13" customFormat="1" ht="27.75" customHeight="1" x14ac:dyDescent="0.3">
      <c r="A98" s="43">
        <v>93</v>
      </c>
      <c r="B98" s="53" t="s">
        <v>43</v>
      </c>
      <c r="C98" s="44" t="s">
        <v>28</v>
      </c>
      <c r="D98" s="46" t="s">
        <v>17</v>
      </c>
      <c r="E98" s="48">
        <v>53</v>
      </c>
      <c r="F98" s="44" t="s">
        <v>28</v>
      </c>
      <c r="G98" s="46" t="s">
        <v>17</v>
      </c>
      <c r="H98" s="48">
        <v>53</v>
      </c>
      <c r="I98" s="48">
        <f t="shared" si="30"/>
        <v>0</v>
      </c>
      <c r="J98" s="14">
        <f t="shared" si="31"/>
        <v>0</v>
      </c>
      <c r="K98" s="19" t="s">
        <v>473</v>
      </c>
      <c r="L98" s="20" t="s">
        <v>307</v>
      </c>
      <c r="M98" s="74" t="s">
        <v>103</v>
      </c>
      <c r="N98" s="21"/>
    </row>
    <row r="99" spans="1:14" s="13" customFormat="1" ht="27.75" customHeight="1" x14ac:dyDescent="0.3">
      <c r="A99" s="43">
        <v>94</v>
      </c>
      <c r="B99" s="53" t="s">
        <v>43</v>
      </c>
      <c r="C99" s="44" t="s">
        <v>116</v>
      </c>
      <c r="D99" s="46" t="s">
        <v>99</v>
      </c>
      <c r="E99" s="48">
        <v>10</v>
      </c>
      <c r="F99" s="44" t="s">
        <v>116</v>
      </c>
      <c r="G99" s="46" t="s">
        <v>99</v>
      </c>
      <c r="H99" s="48">
        <v>10</v>
      </c>
      <c r="I99" s="48">
        <f t="shared" ref="I99" si="32">IF(H99-E99&gt;0, H99-E99, 0)</f>
        <v>0</v>
      </c>
      <c r="J99" s="14">
        <f t="shared" ref="J99" si="33">IF(H99-E99&lt;0, H99-E99, 0)</f>
        <v>0</v>
      </c>
      <c r="K99" s="19" t="s">
        <v>474</v>
      </c>
      <c r="L99" s="20" t="s">
        <v>307</v>
      </c>
      <c r="M99" s="74" t="s">
        <v>103</v>
      </c>
      <c r="N99" s="21"/>
    </row>
    <row r="100" spans="1:14" s="13" customFormat="1" ht="27.75" customHeight="1" x14ac:dyDescent="0.3">
      <c r="A100" s="43">
        <v>95</v>
      </c>
      <c r="B100" s="53" t="s">
        <v>43</v>
      </c>
      <c r="C100" s="44" t="s">
        <v>105</v>
      </c>
      <c r="D100" s="46" t="s">
        <v>99</v>
      </c>
      <c r="E100" s="48">
        <v>175</v>
      </c>
      <c r="F100" s="44" t="s">
        <v>105</v>
      </c>
      <c r="G100" s="46" t="s">
        <v>99</v>
      </c>
      <c r="H100" s="48">
        <v>175</v>
      </c>
      <c r="I100" s="48">
        <f t="shared" ref="I100:I101" si="34">IF(H100-E100&gt;0, H100-E100, 0)</f>
        <v>0</v>
      </c>
      <c r="J100" s="14">
        <f t="shared" ref="J100:J101" si="35">IF(H100-E100&lt;0, H100-E100, 0)</f>
        <v>0</v>
      </c>
      <c r="K100" s="19" t="s">
        <v>474</v>
      </c>
      <c r="L100" s="20" t="s">
        <v>307</v>
      </c>
      <c r="M100" s="74" t="s">
        <v>103</v>
      </c>
      <c r="N100" s="21"/>
    </row>
    <row r="101" spans="1:14" s="13" customFormat="1" ht="27.75" customHeight="1" x14ac:dyDescent="0.3">
      <c r="A101" s="43">
        <v>96</v>
      </c>
      <c r="B101" s="53" t="s">
        <v>43</v>
      </c>
      <c r="C101" s="44" t="s">
        <v>115</v>
      </c>
      <c r="D101" s="46" t="s">
        <v>102</v>
      </c>
      <c r="E101" s="48">
        <v>3670</v>
      </c>
      <c r="F101" s="44" t="s">
        <v>115</v>
      </c>
      <c r="G101" s="46" t="s">
        <v>102</v>
      </c>
      <c r="H101" s="48">
        <v>3528.2</v>
      </c>
      <c r="I101" s="48">
        <f t="shared" si="34"/>
        <v>0</v>
      </c>
      <c r="J101" s="14">
        <f t="shared" si="35"/>
        <v>-141.80000000000018</v>
      </c>
      <c r="K101" s="19" t="s">
        <v>475</v>
      </c>
      <c r="L101" s="20" t="s">
        <v>340</v>
      </c>
      <c r="M101" s="74" t="s">
        <v>100</v>
      </c>
      <c r="N101" s="21"/>
    </row>
    <row r="102" spans="1:14" s="13" customFormat="1" ht="27.75" customHeight="1" x14ac:dyDescent="0.3">
      <c r="A102" s="43">
        <v>97</v>
      </c>
      <c r="B102" s="53" t="s">
        <v>43</v>
      </c>
      <c r="C102" s="26" t="s">
        <v>77</v>
      </c>
      <c r="D102" s="27" t="s">
        <v>63</v>
      </c>
      <c r="E102" s="28">
        <v>10</v>
      </c>
      <c r="F102" s="29" t="s">
        <v>77</v>
      </c>
      <c r="G102" s="30" t="s">
        <v>63</v>
      </c>
      <c r="H102" s="31">
        <v>10</v>
      </c>
      <c r="I102" s="48">
        <f t="shared" ref="I102:I115" si="36">IF(H102-E102&gt;0, H102-E102, 0)</f>
        <v>0</v>
      </c>
      <c r="J102" s="14">
        <f t="shared" ref="J102:J115" si="37">IF(H102-E102&lt;0, H102-E102, 0)</f>
        <v>0</v>
      </c>
      <c r="K102" s="81" t="s">
        <v>476</v>
      </c>
      <c r="L102" s="41"/>
      <c r="M102" s="74" t="s">
        <v>96</v>
      </c>
      <c r="N102" s="21"/>
    </row>
    <row r="103" spans="1:14" s="13" customFormat="1" ht="27.75" customHeight="1" x14ac:dyDescent="0.3">
      <c r="A103" s="43">
        <v>98</v>
      </c>
      <c r="B103" s="53" t="s">
        <v>43</v>
      </c>
      <c r="C103" s="80" t="s">
        <v>78</v>
      </c>
      <c r="D103" s="32" t="s">
        <v>45</v>
      </c>
      <c r="E103" s="84">
        <v>134</v>
      </c>
      <c r="F103" s="33" t="s">
        <v>78</v>
      </c>
      <c r="G103" s="81" t="s">
        <v>45</v>
      </c>
      <c r="H103" s="34">
        <v>134</v>
      </c>
      <c r="I103" s="48">
        <f t="shared" si="36"/>
        <v>0</v>
      </c>
      <c r="J103" s="14">
        <f t="shared" si="37"/>
        <v>0</v>
      </c>
      <c r="K103" s="81" t="s">
        <v>476</v>
      </c>
      <c r="L103" s="41"/>
      <c r="M103" s="74" t="s">
        <v>96</v>
      </c>
      <c r="N103" s="21"/>
    </row>
    <row r="104" spans="1:14" s="13" customFormat="1" ht="27.75" customHeight="1" x14ac:dyDescent="0.3">
      <c r="A104" s="43">
        <v>99</v>
      </c>
      <c r="B104" s="53" t="s">
        <v>43</v>
      </c>
      <c r="C104" s="80" t="s">
        <v>79</v>
      </c>
      <c r="D104" s="32" t="s">
        <v>63</v>
      </c>
      <c r="E104" s="84">
        <v>11</v>
      </c>
      <c r="F104" s="33" t="s">
        <v>79</v>
      </c>
      <c r="G104" s="81" t="s">
        <v>63</v>
      </c>
      <c r="H104" s="34">
        <v>11</v>
      </c>
      <c r="I104" s="48">
        <f t="shared" si="36"/>
        <v>0</v>
      </c>
      <c r="J104" s="14">
        <f t="shared" si="37"/>
        <v>0</v>
      </c>
      <c r="K104" s="81" t="s">
        <v>476</v>
      </c>
      <c r="L104" s="41"/>
      <c r="M104" s="74" t="s">
        <v>96</v>
      </c>
      <c r="N104" s="21"/>
    </row>
    <row r="105" spans="1:14" s="13" customFormat="1" ht="27.75" customHeight="1" x14ac:dyDescent="0.3">
      <c r="A105" s="43">
        <v>100</v>
      </c>
      <c r="B105" s="53" t="s">
        <v>43</v>
      </c>
      <c r="C105" s="35" t="s">
        <v>80</v>
      </c>
      <c r="D105" s="36" t="s">
        <v>17</v>
      </c>
      <c r="E105" s="37">
        <v>16</v>
      </c>
      <c r="F105" s="38" t="s">
        <v>80</v>
      </c>
      <c r="G105" s="39" t="s">
        <v>17</v>
      </c>
      <c r="H105" s="40">
        <v>16</v>
      </c>
      <c r="I105" s="48">
        <f t="shared" si="36"/>
        <v>0</v>
      </c>
      <c r="J105" s="14">
        <f t="shared" si="37"/>
        <v>0</v>
      </c>
      <c r="K105" s="39" t="s">
        <v>476</v>
      </c>
      <c r="L105" s="41"/>
      <c r="M105" s="74" t="s">
        <v>96</v>
      </c>
      <c r="N105" s="21"/>
    </row>
    <row r="106" spans="1:14" s="13" customFormat="1" ht="27.75" customHeight="1" x14ac:dyDescent="0.3">
      <c r="A106" s="43">
        <v>101</v>
      </c>
      <c r="B106" s="53" t="s">
        <v>43</v>
      </c>
      <c r="C106" s="24" t="s">
        <v>117</v>
      </c>
      <c r="D106" s="25" t="s">
        <v>112</v>
      </c>
      <c r="E106" s="83">
        <v>355</v>
      </c>
      <c r="F106" s="24" t="s">
        <v>117</v>
      </c>
      <c r="G106" s="25" t="s">
        <v>112</v>
      </c>
      <c r="H106" s="83">
        <v>351.6</v>
      </c>
      <c r="I106" s="48">
        <f t="shared" si="36"/>
        <v>0</v>
      </c>
      <c r="J106" s="14">
        <f t="shared" si="37"/>
        <v>-3.3999999999999773</v>
      </c>
      <c r="K106" s="42" t="s">
        <v>477</v>
      </c>
      <c r="L106" s="20" t="s">
        <v>341</v>
      </c>
      <c r="M106" s="74" t="s">
        <v>100</v>
      </c>
      <c r="N106" s="21"/>
    </row>
    <row r="107" spans="1:14" s="13" customFormat="1" ht="27.75" customHeight="1" x14ac:dyDescent="0.3">
      <c r="A107" s="43">
        <v>102</v>
      </c>
      <c r="B107" s="53" t="s">
        <v>43</v>
      </c>
      <c r="C107" s="44" t="s">
        <v>118</v>
      </c>
      <c r="D107" s="46" t="s">
        <v>108</v>
      </c>
      <c r="E107" s="48">
        <v>350</v>
      </c>
      <c r="F107" s="44" t="s">
        <v>118</v>
      </c>
      <c r="G107" s="46" t="s">
        <v>108</v>
      </c>
      <c r="H107" s="48">
        <v>279.3</v>
      </c>
      <c r="I107" s="48">
        <f t="shared" si="36"/>
        <v>0</v>
      </c>
      <c r="J107" s="14">
        <f t="shared" si="37"/>
        <v>-70.699999999999989</v>
      </c>
      <c r="K107" s="19" t="s">
        <v>478</v>
      </c>
      <c r="L107" s="20" t="s">
        <v>342</v>
      </c>
      <c r="M107" s="74" t="s">
        <v>103</v>
      </c>
      <c r="N107" s="21"/>
    </row>
    <row r="108" spans="1:14" s="13" customFormat="1" ht="27.75" customHeight="1" x14ac:dyDescent="0.3">
      <c r="A108" s="43">
        <v>103</v>
      </c>
      <c r="B108" s="53" t="s">
        <v>43</v>
      </c>
      <c r="C108" s="44" t="s">
        <v>119</v>
      </c>
      <c r="D108" s="46" t="s">
        <v>112</v>
      </c>
      <c r="E108" s="48">
        <v>2350</v>
      </c>
      <c r="F108" s="44" t="s">
        <v>119</v>
      </c>
      <c r="G108" s="46" t="s">
        <v>112</v>
      </c>
      <c r="H108" s="48">
        <v>2433.6</v>
      </c>
      <c r="I108" s="48">
        <f t="shared" si="36"/>
        <v>83.599999999999909</v>
      </c>
      <c r="J108" s="14">
        <f t="shared" si="37"/>
        <v>0</v>
      </c>
      <c r="K108" s="19" t="s">
        <v>478</v>
      </c>
      <c r="L108" s="20" t="s">
        <v>343</v>
      </c>
      <c r="M108" s="74" t="s">
        <v>103</v>
      </c>
      <c r="N108" s="21"/>
    </row>
    <row r="109" spans="1:14" s="13" customFormat="1" ht="27.75" customHeight="1" x14ac:dyDescent="0.3">
      <c r="A109" s="43">
        <v>104</v>
      </c>
      <c r="B109" s="53" t="s">
        <v>43</v>
      </c>
      <c r="C109" s="44" t="s">
        <v>120</v>
      </c>
      <c r="D109" s="46" t="s">
        <v>114</v>
      </c>
      <c r="E109" s="48">
        <v>545</v>
      </c>
      <c r="F109" s="44" t="s">
        <v>120</v>
      </c>
      <c r="G109" s="46" t="s">
        <v>114</v>
      </c>
      <c r="H109" s="48">
        <v>496.1</v>
      </c>
      <c r="I109" s="48">
        <f t="shared" si="36"/>
        <v>0</v>
      </c>
      <c r="J109" s="14">
        <f t="shared" si="37"/>
        <v>-48.899999999999977</v>
      </c>
      <c r="K109" s="19" t="s">
        <v>479</v>
      </c>
      <c r="L109" s="20" t="s">
        <v>344</v>
      </c>
      <c r="M109" s="74" t="s">
        <v>100</v>
      </c>
      <c r="N109" s="21"/>
    </row>
    <row r="110" spans="1:14" s="13" customFormat="1" ht="27.75" customHeight="1" x14ac:dyDescent="0.3">
      <c r="A110" s="43">
        <v>105</v>
      </c>
      <c r="B110" s="53" t="s">
        <v>43</v>
      </c>
      <c r="C110" s="44" t="s">
        <v>121</v>
      </c>
      <c r="D110" s="46" t="s">
        <v>114</v>
      </c>
      <c r="E110" s="48">
        <v>1765</v>
      </c>
      <c r="F110" s="44" t="s">
        <v>121</v>
      </c>
      <c r="G110" s="46" t="s">
        <v>114</v>
      </c>
      <c r="H110" s="48">
        <v>1303.5</v>
      </c>
      <c r="I110" s="48">
        <f t="shared" si="36"/>
        <v>0</v>
      </c>
      <c r="J110" s="14">
        <f t="shared" si="37"/>
        <v>-461.5</v>
      </c>
      <c r="K110" s="19" t="s">
        <v>479</v>
      </c>
      <c r="L110" s="20" t="s">
        <v>344</v>
      </c>
      <c r="M110" s="74" t="s">
        <v>100</v>
      </c>
      <c r="N110" s="21"/>
    </row>
    <row r="111" spans="1:14" s="13" customFormat="1" ht="27.75" customHeight="1" x14ac:dyDescent="0.3">
      <c r="A111" s="43">
        <v>106</v>
      </c>
      <c r="B111" s="53" t="s">
        <v>43</v>
      </c>
      <c r="C111" s="44" t="s">
        <v>122</v>
      </c>
      <c r="D111" s="46" t="s">
        <v>114</v>
      </c>
      <c r="E111" s="48">
        <v>1184</v>
      </c>
      <c r="F111" s="44" t="s">
        <v>122</v>
      </c>
      <c r="G111" s="46" t="s">
        <v>114</v>
      </c>
      <c r="H111" s="48">
        <v>1376.9</v>
      </c>
      <c r="I111" s="48">
        <f t="shared" si="36"/>
        <v>192.90000000000009</v>
      </c>
      <c r="J111" s="14">
        <f t="shared" si="37"/>
        <v>0</v>
      </c>
      <c r="K111" s="19" t="s">
        <v>479</v>
      </c>
      <c r="L111" s="20" t="s">
        <v>344</v>
      </c>
      <c r="M111" s="74" t="s">
        <v>100</v>
      </c>
      <c r="N111" s="21"/>
    </row>
    <row r="112" spans="1:14" s="13" customFormat="1" ht="27.75" customHeight="1" x14ac:dyDescent="0.3">
      <c r="A112" s="43">
        <v>107</v>
      </c>
      <c r="B112" s="53" t="s">
        <v>43</v>
      </c>
      <c r="C112" s="44" t="s">
        <v>105</v>
      </c>
      <c r="D112" s="46" t="s">
        <v>99</v>
      </c>
      <c r="E112" s="48">
        <v>175</v>
      </c>
      <c r="F112" s="44" t="s">
        <v>105</v>
      </c>
      <c r="G112" s="46" t="s">
        <v>99</v>
      </c>
      <c r="H112" s="48">
        <v>175</v>
      </c>
      <c r="I112" s="48">
        <f t="shared" si="36"/>
        <v>0</v>
      </c>
      <c r="J112" s="14">
        <f t="shared" si="37"/>
        <v>0</v>
      </c>
      <c r="K112" s="19" t="s">
        <v>480</v>
      </c>
      <c r="L112" s="20" t="s">
        <v>345</v>
      </c>
      <c r="M112" s="74" t="s">
        <v>103</v>
      </c>
      <c r="N112" s="21"/>
    </row>
    <row r="113" spans="1:14" s="13" customFormat="1" ht="27.75" customHeight="1" x14ac:dyDescent="0.3">
      <c r="A113" s="43">
        <v>108</v>
      </c>
      <c r="B113" s="53" t="s">
        <v>43</v>
      </c>
      <c r="C113" s="44" t="s">
        <v>27</v>
      </c>
      <c r="D113" s="46" t="s">
        <v>17</v>
      </c>
      <c r="E113" s="48">
        <v>136</v>
      </c>
      <c r="F113" s="44" t="s">
        <v>27</v>
      </c>
      <c r="G113" s="46" t="s">
        <v>17</v>
      </c>
      <c r="H113" s="48">
        <v>136</v>
      </c>
      <c r="I113" s="48">
        <f t="shared" si="36"/>
        <v>0</v>
      </c>
      <c r="J113" s="14">
        <f t="shared" si="37"/>
        <v>0</v>
      </c>
      <c r="K113" s="19" t="s">
        <v>481</v>
      </c>
      <c r="L113" s="20" t="s">
        <v>345</v>
      </c>
      <c r="M113" s="74" t="s">
        <v>103</v>
      </c>
      <c r="N113" s="21"/>
    </row>
    <row r="114" spans="1:14" s="13" customFormat="1" ht="27.75" customHeight="1" x14ac:dyDescent="0.3">
      <c r="A114" s="43">
        <v>109</v>
      </c>
      <c r="B114" s="53" t="s">
        <v>43</v>
      </c>
      <c r="C114" s="44" t="s">
        <v>28</v>
      </c>
      <c r="D114" s="46" t="s">
        <v>17</v>
      </c>
      <c r="E114" s="48">
        <v>53</v>
      </c>
      <c r="F114" s="44" t="s">
        <v>28</v>
      </c>
      <c r="G114" s="46" t="s">
        <v>17</v>
      </c>
      <c r="H114" s="48">
        <v>53</v>
      </c>
      <c r="I114" s="48">
        <f t="shared" si="36"/>
        <v>0</v>
      </c>
      <c r="J114" s="14">
        <f t="shared" si="37"/>
        <v>0</v>
      </c>
      <c r="K114" s="19" t="s">
        <v>481</v>
      </c>
      <c r="L114" s="20" t="s">
        <v>345</v>
      </c>
      <c r="M114" s="74" t="s">
        <v>103</v>
      </c>
      <c r="N114" s="21"/>
    </row>
    <row r="115" spans="1:14" s="13" customFormat="1" ht="27.75" customHeight="1" x14ac:dyDescent="0.3">
      <c r="A115" s="43">
        <v>110</v>
      </c>
      <c r="B115" s="53" t="s">
        <v>43</v>
      </c>
      <c r="C115" s="44" t="s">
        <v>123</v>
      </c>
      <c r="D115" s="46" t="s">
        <v>112</v>
      </c>
      <c r="E115" s="48">
        <v>129</v>
      </c>
      <c r="F115" s="44" t="s">
        <v>123</v>
      </c>
      <c r="G115" s="46" t="s">
        <v>112</v>
      </c>
      <c r="H115" s="48">
        <v>163.1</v>
      </c>
      <c r="I115" s="48">
        <f t="shared" si="36"/>
        <v>34.099999999999994</v>
      </c>
      <c r="J115" s="14">
        <f t="shared" si="37"/>
        <v>0</v>
      </c>
      <c r="K115" s="19" t="s">
        <v>482</v>
      </c>
      <c r="L115" s="22" t="s">
        <v>346</v>
      </c>
      <c r="M115" s="74" t="s">
        <v>100</v>
      </c>
      <c r="N115" s="21"/>
    </row>
    <row r="116" spans="1:14" s="13" customFormat="1" ht="27.75" customHeight="1" x14ac:dyDescent="0.3">
      <c r="A116" s="43">
        <v>111</v>
      </c>
      <c r="B116" s="53" t="s">
        <v>43</v>
      </c>
      <c r="C116" s="44" t="s">
        <v>27</v>
      </c>
      <c r="D116" s="46" t="s">
        <v>17</v>
      </c>
      <c r="E116" s="48">
        <v>136</v>
      </c>
      <c r="F116" s="44" t="s">
        <v>27</v>
      </c>
      <c r="G116" s="46" t="s">
        <v>17</v>
      </c>
      <c r="H116" s="48">
        <v>136</v>
      </c>
      <c r="I116" s="48">
        <f t="shared" ref="I116:I118" si="38">IF(H116-E116&gt;0, H116-E116, 0)</f>
        <v>0</v>
      </c>
      <c r="J116" s="14">
        <f t="shared" ref="J116:J118" si="39">IF(H116-E116&lt;0, H116-E116, 0)</f>
        <v>0</v>
      </c>
      <c r="K116" s="19" t="s">
        <v>483</v>
      </c>
      <c r="L116" s="20" t="s">
        <v>307</v>
      </c>
      <c r="M116" s="74" t="s">
        <v>18</v>
      </c>
      <c r="N116" s="21"/>
    </row>
    <row r="117" spans="1:14" s="13" customFormat="1" ht="27.75" customHeight="1" x14ac:dyDescent="0.3">
      <c r="A117" s="43">
        <v>112</v>
      </c>
      <c r="B117" s="53" t="s">
        <v>43</v>
      </c>
      <c r="C117" s="44" t="s">
        <v>28</v>
      </c>
      <c r="D117" s="46" t="s">
        <v>17</v>
      </c>
      <c r="E117" s="48">
        <v>53</v>
      </c>
      <c r="F117" s="44" t="s">
        <v>28</v>
      </c>
      <c r="G117" s="46" t="s">
        <v>17</v>
      </c>
      <c r="H117" s="48">
        <v>53</v>
      </c>
      <c r="I117" s="48">
        <f t="shared" si="38"/>
        <v>0</v>
      </c>
      <c r="J117" s="14">
        <f t="shared" si="39"/>
        <v>0</v>
      </c>
      <c r="K117" s="19" t="s">
        <v>483</v>
      </c>
      <c r="L117" s="20" t="s">
        <v>307</v>
      </c>
      <c r="M117" s="74" t="s">
        <v>18</v>
      </c>
      <c r="N117" s="21"/>
    </row>
    <row r="118" spans="1:14" s="13" customFormat="1" ht="27.75" customHeight="1" x14ac:dyDescent="0.3">
      <c r="A118" s="43">
        <v>113</v>
      </c>
      <c r="B118" s="53" t="s">
        <v>43</v>
      </c>
      <c r="C118" s="44" t="s">
        <v>16</v>
      </c>
      <c r="D118" s="46" t="s">
        <v>17</v>
      </c>
      <c r="E118" s="48">
        <v>175</v>
      </c>
      <c r="F118" s="44" t="s">
        <v>16</v>
      </c>
      <c r="G118" s="46" t="s">
        <v>17</v>
      </c>
      <c r="H118" s="48">
        <v>175</v>
      </c>
      <c r="I118" s="48">
        <f t="shared" si="38"/>
        <v>0</v>
      </c>
      <c r="J118" s="14">
        <f t="shared" si="39"/>
        <v>0</v>
      </c>
      <c r="K118" s="19" t="s">
        <v>483</v>
      </c>
      <c r="L118" s="20" t="s">
        <v>307</v>
      </c>
      <c r="M118" s="74" t="s">
        <v>18</v>
      </c>
      <c r="N118" s="21"/>
    </row>
    <row r="119" spans="1:14" s="13" customFormat="1" ht="27.75" customHeight="1" x14ac:dyDescent="0.3">
      <c r="A119" s="43">
        <v>114</v>
      </c>
      <c r="B119" s="53" t="s">
        <v>43</v>
      </c>
      <c r="C119" s="44" t="s">
        <v>27</v>
      </c>
      <c r="D119" s="46" t="s">
        <v>17</v>
      </c>
      <c r="E119" s="48">
        <v>136</v>
      </c>
      <c r="F119" s="44" t="s">
        <v>27</v>
      </c>
      <c r="G119" s="46" t="s">
        <v>17</v>
      </c>
      <c r="H119" s="48">
        <v>136</v>
      </c>
      <c r="I119" s="48">
        <f t="shared" ref="I119:I124" si="40">IF(H119-E119&gt;0, H119-E119, 0)</f>
        <v>0</v>
      </c>
      <c r="J119" s="14">
        <f t="shared" ref="J119:J124" si="41">IF(H119-E119&lt;0, H119-E119, 0)</f>
        <v>0</v>
      </c>
      <c r="K119" s="19" t="s">
        <v>484</v>
      </c>
      <c r="L119" s="20" t="s">
        <v>307</v>
      </c>
      <c r="M119" s="74" t="s">
        <v>18</v>
      </c>
      <c r="N119" s="21"/>
    </row>
    <row r="120" spans="1:14" s="13" customFormat="1" ht="27.75" customHeight="1" x14ac:dyDescent="0.3">
      <c r="A120" s="43">
        <v>115</v>
      </c>
      <c r="B120" s="53" t="s">
        <v>43</v>
      </c>
      <c r="C120" s="44" t="s">
        <v>28</v>
      </c>
      <c r="D120" s="46" t="s">
        <v>17</v>
      </c>
      <c r="E120" s="48">
        <v>53</v>
      </c>
      <c r="F120" s="44" t="s">
        <v>28</v>
      </c>
      <c r="G120" s="46" t="s">
        <v>17</v>
      </c>
      <c r="H120" s="48">
        <v>53</v>
      </c>
      <c r="I120" s="48">
        <f t="shared" si="40"/>
        <v>0</v>
      </c>
      <c r="J120" s="14">
        <f t="shared" si="41"/>
        <v>0</v>
      </c>
      <c r="K120" s="19" t="s">
        <v>484</v>
      </c>
      <c r="L120" s="20" t="s">
        <v>307</v>
      </c>
      <c r="M120" s="74" t="s">
        <v>18</v>
      </c>
      <c r="N120" s="21"/>
    </row>
    <row r="121" spans="1:14" s="13" customFormat="1" ht="27.75" customHeight="1" x14ac:dyDescent="0.3">
      <c r="A121" s="43">
        <v>116</v>
      </c>
      <c r="B121" s="53" t="s">
        <v>43</v>
      </c>
      <c r="C121" s="44" t="s">
        <v>16</v>
      </c>
      <c r="D121" s="46" t="s">
        <v>17</v>
      </c>
      <c r="E121" s="48">
        <v>175</v>
      </c>
      <c r="F121" s="44" t="s">
        <v>16</v>
      </c>
      <c r="G121" s="46" t="s">
        <v>17</v>
      </c>
      <c r="H121" s="48">
        <v>175</v>
      </c>
      <c r="I121" s="48">
        <f t="shared" si="40"/>
        <v>0</v>
      </c>
      <c r="J121" s="14">
        <f t="shared" si="41"/>
        <v>0</v>
      </c>
      <c r="K121" s="19" t="s">
        <v>485</v>
      </c>
      <c r="L121" s="20" t="s">
        <v>307</v>
      </c>
      <c r="M121" s="74" t="s">
        <v>18</v>
      </c>
      <c r="N121" s="21"/>
    </row>
    <row r="122" spans="1:14" s="13" customFormat="1" ht="27.75" customHeight="1" x14ac:dyDescent="0.3">
      <c r="A122" s="43">
        <v>117</v>
      </c>
      <c r="B122" s="53" t="s">
        <v>43</v>
      </c>
      <c r="C122" s="44" t="s">
        <v>126</v>
      </c>
      <c r="D122" s="46" t="s">
        <v>128</v>
      </c>
      <c r="E122" s="48">
        <v>350</v>
      </c>
      <c r="F122" s="44" t="s">
        <v>126</v>
      </c>
      <c r="G122" s="46" t="s">
        <v>128</v>
      </c>
      <c r="H122" s="48">
        <v>279.3</v>
      </c>
      <c r="I122" s="48">
        <f t="shared" si="40"/>
        <v>0</v>
      </c>
      <c r="J122" s="14">
        <f t="shared" si="41"/>
        <v>-70.699999999999989</v>
      </c>
      <c r="K122" s="19" t="s">
        <v>486</v>
      </c>
      <c r="L122" s="20" t="s">
        <v>347</v>
      </c>
      <c r="M122" s="74" t="s">
        <v>124</v>
      </c>
      <c r="N122" s="21" t="s">
        <v>125</v>
      </c>
    </row>
    <row r="123" spans="1:14" s="13" customFormat="1" ht="27.75" customHeight="1" x14ac:dyDescent="0.3">
      <c r="A123" s="43">
        <v>118</v>
      </c>
      <c r="B123" s="53" t="s">
        <v>43</v>
      </c>
      <c r="C123" s="44" t="s">
        <v>127</v>
      </c>
      <c r="D123" s="46" t="s">
        <v>129</v>
      </c>
      <c r="E123" s="48">
        <v>2350</v>
      </c>
      <c r="F123" s="44" t="s">
        <v>127</v>
      </c>
      <c r="G123" s="46" t="s">
        <v>129</v>
      </c>
      <c r="H123" s="48">
        <v>2433.6</v>
      </c>
      <c r="I123" s="48">
        <f t="shared" si="40"/>
        <v>83.599999999999909</v>
      </c>
      <c r="J123" s="14">
        <f t="shared" si="41"/>
        <v>0</v>
      </c>
      <c r="K123" s="19" t="s">
        <v>486</v>
      </c>
      <c r="L123" s="20" t="s">
        <v>347</v>
      </c>
      <c r="M123" s="74" t="s">
        <v>124</v>
      </c>
      <c r="N123" s="21" t="s">
        <v>125</v>
      </c>
    </row>
    <row r="124" spans="1:14" s="13" customFormat="1" ht="27.75" customHeight="1" x14ac:dyDescent="0.3">
      <c r="A124" s="43">
        <v>119</v>
      </c>
      <c r="B124" s="53" t="s">
        <v>43</v>
      </c>
      <c r="C124" s="44" t="s">
        <v>130</v>
      </c>
      <c r="D124" s="46" t="s">
        <v>131</v>
      </c>
      <c r="E124" s="48">
        <v>691</v>
      </c>
      <c r="F124" s="44" t="s">
        <v>130</v>
      </c>
      <c r="G124" s="46" t="s">
        <v>131</v>
      </c>
      <c r="H124" s="48">
        <v>600.1</v>
      </c>
      <c r="I124" s="48">
        <f t="shared" si="40"/>
        <v>0</v>
      </c>
      <c r="J124" s="14">
        <f t="shared" si="41"/>
        <v>-90.899999999999977</v>
      </c>
      <c r="K124" s="19" t="s">
        <v>487</v>
      </c>
      <c r="L124" s="20" t="s">
        <v>348</v>
      </c>
      <c r="M124" s="74" t="s">
        <v>133</v>
      </c>
      <c r="N124" s="21"/>
    </row>
    <row r="125" spans="1:14" s="13" customFormat="1" ht="27.75" customHeight="1" x14ac:dyDescent="0.3">
      <c r="A125" s="43">
        <v>120</v>
      </c>
      <c r="B125" s="53" t="s">
        <v>43</v>
      </c>
      <c r="C125" s="44" t="s">
        <v>27</v>
      </c>
      <c r="D125" s="56" t="s">
        <v>17</v>
      </c>
      <c r="E125" s="57">
        <v>136</v>
      </c>
      <c r="F125" s="58" t="s">
        <v>27</v>
      </c>
      <c r="G125" s="56" t="s">
        <v>17</v>
      </c>
      <c r="H125" s="57">
        <v>136</v>
      </c>
      <c r="I125" s="57">
        <f t="shared" ref="I125:I127" si="42">IF(H125-E125&gt;0, H125-E125, 0)</f>
        <v>0</v>
      </c>
      <c r="J125" s="59">
        <f t="shared" ref="J125:J127" si="43">IF(H125-E125&lt;0, H125-E125, 0)</f>
        <v>0</v>
      </c>
      <c r="K125" s="19" t="s">
        <v>488</v>
      </c>
      <c r="L125" s="20" t="s">
        <v>307</v>
      </c>
      <c r="M125" s="74" t="s">
        <v>135</v>
      </c>
      <c r="N125" s="21"/>
    </row>
    <row r="126" spans="1:14" s="13" customFormat="1" ht="27.75" customHeight="1" x14ac:dyDescent="0.3">
      <c r="A126" s="43">
        <v>121</v>
      </c>
      <c r="B126" s="53" t="s">
        <v>43</v>
      </c>
      <c r="C126" s="44" t="s">
        <v>28</v>
      </c>
      <c r="D126" s="56" t="s">
        <v>17</v>
      </c>
      <c r="E126" s="57">
        <v>53</v>
      </c>
      <c r="F126" s="58" t="s">
        <v>28</v>
      </c>
      <c r="G126" s="56" t="s">
        <v>17</v>
      </c>
      <c r="H126" s="57">
        <v>53</v>
      </c>
      <c r="I126" s="57">
        <f t="shared" si="42"/>
        <v>0</v>
      </c>
      <c r="J126" s="59">
        <f t="shared" si="43"/>
        <v>0</v>
      </c>
      <c r="K126" s="19" t="s">
        <v>488</v>
      </c>
      <c r="L126" s="20" t="s">
        <v>307</v>
      </c>
      <c r="M126" s="74" t="s">
        <v>135</v>
      </c>
      <c r="N126" s="21"/>
    </row>
    <row r="127" spans="1:14" s="13" customFormat="1" ht="27.75" customHeight="1" x14ac:dyDescent="0.3">
      <c r="A127" s="43">
        <v>122</v>
      </c>
      <c r="B127" s="53" t="s">
        <v>43</v>
      </c>
      <c r="C127" s="44" t="s">
        <v>136</v>
      </c>
      <c r="D127" s="46" t="s">
        <v>129</v>
      </c>
      <c r="E127" s="48">
        <v>672</v>
      </c>
      <c r="F127" s="44" t="s">
        <v>136</v>
      </c>
      <c r="G127" s="46" t="s">
        <v>129</v>
      </c>
      <c r="H127" s="48">
        <v>641.6</v>
      </c>
      <c r="I127" s="48">
        <f t="shared" si="42"/>
        <v>0</v>
      </c>
      <c r="J127" s="14">
        <f t="shared" si="43"/>
        <v>-30.399999999999977</v>
      </c>
      <c r="K127" s="19" t="s">
        <v>489</v>
      </c>
      <c r="L127" s="20" t="s">
        <v>349</v>
      </c>
      <c r="M127" s="74" t="s">
        <v>137</v>
      </c>
      <c r="N127" s="21"/>
    </row>
    <row r="128" spans="1:14" s="13" customFormat="1" ht="27.75" customHeight="1" x14ac:dyDescent="0.3">
      <c r="A128" s="43">
        <v>123</v>
      </c>
      <c r="B128" s="53" t="s">
        <v>43</v>
      </c>
      <c r="C128" s="60" t="s">
        <v>81</v>
      </c>
      <c r="D128" s="61" t="s">
        <v>17</v>
      </c>
      <c r="E128" s="62">
        <v>43</v>
      </c>
      <c r="F128" s="80" t="s">
        <v>81</v>
      </c>
      <c r="G128" s="63" t="s">
        <v>17</v>
      </c>
      <c r="H128" s="34">
        <v>43</v>
      </c>
      <c r="I128" s="55">
        <f t="shared" ref="I128:I131" si="44">IF(H128-E128&gt;0, H128-E128, 0)</f>
        <v>0</v>
      </c>
      <c r="J128" s="14">
        <f t="shared" ref="J128:J131" si="45">IF(H128-E128&lt;0, H128-E128, 0)</f>
        <v>0</v>
      </c>
      <c r="K128" s="81" t="s">
        <v>490</v>
      </c>
      <c r="L128" s="64"/>
      <c r="M128" s="74" t="s">
        <v>96</v>
      </c>
      <c r="N128" s="21"/>
    </row>
    <row r="129" spans="1:14" s="13" customFormat="1" ht="27.75" customHeight="1" x14ac:dyDescent="0.3">
      <c r="A129" s="43">
        <v>124</v>
      </c>
      <c r="B129" s="53" t="s">
        <v>43</v>
      </c>
      <c r="C129" s="24" t="s">
        <v>138</v>
      </c>
      <c r="D129" s="25" t="s">
        <v>129</v>
      </c>
      <c r="E129" s="83">
        <v>994</v>
      </c>
      <c r="F129" s="24" t="s">
        <v>138</v>
      </c>
      <c r="G129" s="25" t="s">
        <v>129</v>
      </c>
      <c r="H129" s="83">
        <v>1005.9</v>
      </c>
      <c r="I129" s="48">
        <f t="shared" si="44"/>
        <v>11.899999999999977</v>
      </c>
      <c r="J129" s="14">
        <f t="shared" si="45"/>
        <v>0</v>
      </c>
      <c r="K129" s="42" t="s">
        <v>491</v>
      </c>
      <c r="L129" s="20" t="s">
        <v>350</v>
      </c>
      <c r="M129" s="74" t="s">
        <v>133</v>
      </c>
      <c r="N129" s="21"/>
    </row>
    <row r="130" spans="1:14" s="13" customFormat="1" ht="27.75" customHeight="1" x14ac:dyDescent="0.3">
      <c r="A130" s="43">
        <v>125</v>
      </c>
      <c r="B130" s="53" t="s">
        <v>43</v>
      </c>
      <c r="C130" s="44" t="s">
        <v>140</v>
      </c>
      <c r="D130" s="46" t="s">
        <v>143</v>
      </c>
      <c r="E130" s="48">
        <v>545</v>
      </c>
      <c r="F130" s="44" t="s">
        <v>140</v>
      </c>
      <c r="G130" s="46" t="s">
        <v>143</v>
      </c>
      <c r="H130" s="48">
        <v>496.1</v>
      </c>
      <c r="I130" s="48">
        <f t="shared" si="44"/>
        <v>0</v>
      </c>
      <c r="J130" s="14">
        <f t="shared" si="45"/>
        <v>-48.899999999999977</v>
      </c>
      <c r="K130" s="19" t="s">
        <v>488</v>
      </c>
      <c r="L130" s="20" t="s">
        <v>351</v>
      </c>
      <c r="M130" s="74" t="s">
        <v>139</v>
      </c>
      <c r="N130" s="21" t="s">
        <v>125</v>
      </c>
    </row>
    <row r="131" spans="1:14" s="13" customFormat="1" ht="27.75" customHeight="1" x14ac:dyDescent="0.3">
      <c r="A131" s="43">
        <v>126</v>
      </c>
      <c r="B131" s="53" t="s">
        <v>43</v>
      </c>
      <c r="C131" s="44" t="s">
        <v>141</v>
      </c>
      <c r="D131" s="46" t="s">
        <v>143</v>
      </c>
      <c r="E131" s="48">
        <v>1765</v>
      </c>
      <c r="F131" s="44" t="s">
        <v>141</v>
      </c>
      <c r="G131" s="46" t="s">
        <v>143</v>
      </c>
      <c r="H131" s="48">
        <v>1303.5</v>
      </c>
      <c r="I131" s="48">
        <f t="shared" si="44"/>
        <v>0</v>
      </c>
      <c r="J131" s="14">
        <f t="shared" si="45"/>
        <v>-461.5</v>
      </c>
      <c r="K131" s="19" t="s">
        <v>488</v>
      </c>
      <c r="L131" s="20" t="s">
        <v>351</v>
      </c>
      <c r="M131" s="74" t="s">
        <v>139</v>
      </c>
      <c r="N131" s="21" t="s">
        <v>125</v>
      </c>
    </row>
    <row r="132" spans="1:14" s="13" customFormat="1" ht="27.75" customHeight="1" x14ac:dyDescent="0.3">
      <c r="A132" s="43">
        <v>127</v>
      </c>
      <c r="B132" s="53" t="s">
        <v>43</v>
      </c>
      <c r="C132" s="44" t="s">
        <v>142</v>
      </c>
      <c r="D132" s="46" t="s">
        <v>143</v>
      </c>
      <c r="E132" s="48">
        <v>1184</v>
      </c>
      <c r="F132" s="44" t="s">
        <v>142</v>
      </c>
      <c r="G132" s="46" t="s">
        <v>143</v>
      </c>
      <c r="H132" s="48">
        <v>1376.9</v>
      </c>
      <c r="I132" s="48">
        <f t="shared" ref="I132:I136" si="46">IF(H132-E132&gt;0, H132-E132, 0)</f>
        <v>192.90000000000009</v>
      </c>
      <c r="J132" s="14">
        <f t="shared" ref="J132:J136" si="47">IF(H132-E132&lt;0, H132-E132, 0)</f>
        <v>0</v>
      </c>
      <c r="K132" s="19" t="s">
        <v>488</v>
      </c>
      <c r="L132" s="20" t="s">
        <v>351</v>
      </c>
      <c r="M132" s="74" t="s">
        <v>139</v>
      </c>
      <c r="N132" s="21" t="s">
        <v>125</v>
      </c>
    </row>
    <row r="133" spans="1:14" s="13" customFormat="1" ht="27.75" customHeight="1" x14ac:dyDescent="0.3">
      <c r="A133" s="43">
        <v>128</v>
      </c>
      <c r="B133" s="53" t="s">
        <v>43</v>
      </c>
      <c r="C133" s="44" t="s">
        <v>144</v>
      </c>
      <c r="D133" s="46" t="s">
        <v>129</v>
      </c>
      <c r="E133" s="48">
        <v>1480</v>
      </c>
      <c r="F133" s="44" t="s">
        <v>144</v>
      </c>
      <c r="G133" s="46" t="s">
        <v>129</v>
      </c>
      <c r="H133" s="48">
        <v>1233.5999999999999</v>
      </c>
      <c r="I133" s="48">
        <f t="shared" si="46"/>
        <v>0</v>
      </c>
      <c r="J133" s="14">
        <f t="shared" si="47"/>
        <v>-246.40000000000009</v>
      </c>
      <c r="K133" s="19" t="s">
        <v>478</v>
      </c>
      <c r="L133" s="20" t="s">
        <v>352</v>
      </c>
      <c r="M133" s="74" t="s">
        <v>133</v>
      </c>
      <c r="N133" s="21"/>
    </row>
    <row r="134" spans="1:14" s="13" customFormat="1" ht="27.75" customHeight="1" x14ac:dyDescent="0.3">
      <c r="A134" s="43">
        <v>129</v>
      </c>
      <c r="B134" s="53" t="s">
        <v>43</v>
      </c>
      <c r="C134" s="44" t="s">
        <v>27</v>
      </c>
      <c r="D134" s="46" t="s">
        <v>17</v>
      </c>
      <c r="E134" s="48">
        <v>136</v>
      </c>
      <c r="F134" s="44" t="s">
        <v>27</v>
      </c>
      <c r="G134" s="46" t="s">
        <v>17</v>
      </c>
      <c r="H134" s="48">
        <v>136</v>
      </c>
      <c r="I134" s="48">
        <f t="shared" si="46"/>
        <v>0</v>
      </c>
      <c r="J134" s="14">
        <f t="shared" si="47"/>
        <v>0</v>
      </c>
      <c r="K134" s="19" t="s">
        <v>492</v>
      </c>
      <c r="L134" s="20" t="s">
        <v>307</v>
      </c>
      <c r="M134" s="74" t="s">
        <v>135</v>
      </c>
      <c r="N134" s="21"/>
    </row>
    <row r="135" spans="1:14" s="13" customFormat="1" ht="27.75" customHeight="1" x14ac:dyDescent="0.3">
      <c r="A135" s="43">
        <v>130</v>
      </c>
      <c r="B135" s="53" t="s">
        <v>43</v>
      </c>
      <c r="C135" s="44" t="s">
        <v>28</v>
      </c>
      <c r="D135" s="46" t="s">
        <v>17</v>
      </c>
      <c r="E135" s="48">
        <v>53</v>
      </c>
      <c r="F135" s="44" t="s">
        <v>28</v>
      </c>
      <c r="G135" s="46" t="s">
        <v>17</v>
      </c>
      <c r="H135" s="48">
        <v>53</v>
      </c>
      <c r="I135" s="48">
        <f t="shared" si="46"/>
        <v>0</v>
      </c>
      <c r="J135" s="14">
        <f t="shared" si="47"/>
        <v>0</v>
      </c>
      <c r="K135" s="19" t="s">
        <v>492</v>
      </c>
      <c r="L135" s="20" t="s">
        <v>307</v>
      </c>
      <c r="M135" s="74" t="s">
        <v>135</v>
      </c>
      <c r="N135" s="21"/>
    </row>
    <row r="136" spans="1:14" s="13" customFormat="1" ht="27.75" customHeight="1" x14ac:dyDescent="0.3">
      <c r="A136" s="43">
        <v>131</v>
      </c>
      <c r="B136" s="53" t="s">
        <v>43</v>
      </c>
      <c r="C136" s="44" t="s">
        <v>16</v>
      </c>
      <c r="D136" s="46" t="s">
        <v>17</v>
      </c>
      <c r="E136" s="48">
        <v>175</v>
      </c>
      <c r="F136" s="44" t="s">
        <v>16</v>
      </c>
      <c r="G136" s="46" t="s">
        <v>17</v>
      </c>
      <c r="H136" s="48">
        <v>175</v>
      </c>
      <c r="I136" s="48">
        <f t="shared" si="46"/>
        <v>0</v>
      </c>
      <c r="J136" s="14">
        <f t="shared" si="47"/>
        <v>0</v>
      </c>
      <c r="K136" s="19" t="s">
        <v>492</v>
      </c>
      <c r="L136" s="20" t="s">
        <v>307</v>
      </c>
      <c r="M136" s="74" t="s">
        <v>135</v>
      </c>
      <c r="N136" s="21"/>
    </row>
    <row r="137" spans="1:14" s="13" customFormat="1" ht="27.75" customHeight="1" x14ac:dyDescent="0.3">
      <c r="A137" s="43">
        <v>132</v>
      </c>
      <c r="B137" s="53" t="s">
        <v>43</v>
      </c>
      <c r="C137" s="44" t="s">
        <v>145</v>
      </c>
      <c r="D137" s="46" t="s">
        <v>146</v>
      </c>
      <c r="E137" s="48">
        <v>321</v>
      </c>
      <c r="F137" s="44" t="s">
        <v>145</v>
      </c>
      <c r="G137" s="46" t="s">
        <v>146</v>
      </c>
      <c r="H137" s="48">
        <v>321</v>
      </c>
      <c r="I137" s="48">
        <f t="shared" ref="I137:I139" si="48">IF(H137-E137&gt;0, H137-E137, 0)</f>
        <v>0</v>
      </c>
      <c r="J137" s="14">
        <f t="shared" ref="J137:J139" si="49">IF(H137-E137&lt;0, H137-E137, 0)</f>
        <v>0</v>
      </c>
      <c r="K137" s="19" t="s">
        <v>493</v>
      </c>
      <c r="L137" s="20" t="s">
        <v>353</v>
      </c>
      <c r="M137" s="74" t="s">
        <v>139</v>
      </c>
      <c r="N137" s="21"/>
    </row>
    <row r="138" spans="1:14" s="13" customFormat="1" ht="27.75" customHeight="1" x14ac:dyDescent="0.3">
      <c r="A138" s="43">
        <v>133</v>
      </c>
      <c r="B138" s="53" t="s">
        <v>43</v>
      </c>
      <c r="C138" s="44" t="s">
        <v>147</v>
      </c>
      <c r="D138" s="46" t="s">
        <v>128</v>
      </c>
      <c r="E138" s="48">
        <v>111</v>
      </c>
      <c r="F138" s="44" t="s">
        <v>147</v>
      </c>
      <c r="G138" s="46" t="s">
        <v>128</v>
      </c>
      <c r="H138" s="48">
        <v>179.6</v>
      </c>
      <c r="I138" s="48">
        <f t="shared" si="48"/>
        <v>68.599999999999994</v>
      </c>
      <c r="J138" s="14">
        <f t="shared" si="49"/>
        <v>0</v>
      </c>
      <c r="K138" s="19" t="s">
        <v>494</v>
      </c>
      <c r="L138" s="20" t="s">
        <v>412</v>
      </c>
      <c r="M138" s="74" t="s">
        <v>133</v>
      </c>
      <c r="N138" s="21" t="s">
        <v>29</v>
      </c>
    </row>
    <row r="139" spans="1:14" s="13" customFormat="1" ht="27.75" customHeight="1" x14ac:dyDescent="0.3">
      <c r="A139" s="43">
        <v>134</v>
      </c>
      <c r="B139" s="53" t="s">
        <v>43</v>
      </c>
      <c r="C139" s="44" t="s">
        <v>148</v>
      </c>
      <c r="D139" s="46" t="s">
        <v>128</v>
      </c>
      <c r="E139" s="48">
        <v>241</v>
      </c>
      <c r="F139" s="44" t="s">
        <v>148</v>
      </c>
      <c r="G139" s="46" t="s">
        <v>128</v>
      </c>
      <c r="H139" s="48">
        <v>136.5</v>
      </c>
      <c r="I139" s="48">
        <f t="shared" si="48"/>
        <v>0</v>
      </c>
      <c r="J139" s="14">
        <f t="shared" si="49"/>
        <v>-104.5</v>
      </c>
      <c r="K139" s="19" t="s">
        <v>494</v>
      </c>
      <c r="L139" s="20" t="s">
        <v>412</v>
      </c>
      <c r="M139" s="74" t="s">
        <v>133</v>
      </c>
      <c r="N139" s="21" t="s">
        <v>29</v>
      </c>
    </row>
    <row r="140" spans="1:14" s="13" customFormat="1" ht="27.75" customHeight="1" x14ac:dyDescent="0.3">
      <c r="A140" s="43">
        <v>135</v>
      </c>
      <c r="B140" s="53" t="s">
        <v>43</v>
      </c>
      <c r="C140" s="44" t="s">
        <v>147</v>
      </c>
      <c r="D140" s="46" t="s">
        <v>128</v>
      </c>
      <c r="E140" s="48">
        <v>111</v>
      </c>
      <c r="F140" s="44" t="s">
        <v>147</v>
      </c>
      <c r="G140" s="46" t="s">
        <v>128</v>
      </c>
      <c r="H140" s="48">
        <v>179.6</v>
      </c>
      <c r="I140" s="48">
        <f t="shared" ref="I140:I141" si="50">IF(H140-E140&gt;0, H140-E140, 0)</f>
        <v>68.599999999999994</v>
      </c>
      <c r="J140" s="14">
        <f t="shared" ref="J140:J141" si="51">IF(H140-E140&lt;0, H140-E140, 0)</f>
        <v>0</v>
      </c>
      <c r="K140" s="19" t="s">
        <v>495</v>
      </c>
      <c r="L140" s="20" t="s">
        <v>425</v>
      </c>
      <c r="M140" s="74" t="s">
        <v>133</v>
      </c>
      <c r="N140" s="21" t="s">
        <v>29</v>
      </c>
    </row>
    <row r="141" spans="1:14" s="13" customFormat="1" ht="27.75" customHeight="1" x14ac:dyDescent="0.3">
      <c r="A141" s="43">
        <v>136</v>
      </c>
      <c r="B141" s="53" t="s">
        <v>43</v>
      </c>
      <c r="C141" s="44" t="s">
        <v>148</v>
      </c>
      <c r="D141" s="46" t="s">
        <v>128</v>
      </c>
      <c r="E141" s="48">
        <v>241</v>
      </c>
      <c r="F141" s="44" t="s">
        <v>148</v>
      </c>
      <c r="G141" s="46" t="s">
        <v>128</v>
      </c>
      <c r="H141" s="48">
        <v>136.5</v>
      </c>
      <c r="I141" s="48">
        <f t="shared" si="50"/>
        <v>0</v>
      </c>
      <c r="J141" s="14">
        <f t="shared" si="51"/>
        <v>-104.5</v>
      </c>
      <c r="K141" s="19" t="s">
        <v>495</v>
      </c>
      <c r="L141" s="20" t="s">
        <v>426</v>
      </c>
      <c r="M141" s="74" t="s">
        <v>133</v>
      </c>
      <c r="N141" s="21" t="s">
        <v>29</v>
      </c>
    </row>
    <row r="142" spans="1:14" s="13" customFormat="1" ht="27.75" customHeight="1" x14ac:dyDescent="0.3">
      <c r="A142" s="43">
        <v>137</v>
      </c>
      <c r="B142" s="53" t="s">
        <v>43</v>
      </c>
      <c r="C142" s="44" t="s">
        <v>149</v>
      </c>
      <c r="D142" s="46" t="s">
        <v>146</v>
      </c>
      <c r="E142" s="48">
        <v>205</v>
      </c>
      <c r="F142" s="44" t="s">
        <v>149</v>
      </c>
      <c r="G142" s="46" t="s">
        <v>146</v>
      </c>
      <c r="H142" s="48">
        <v>205</v>
      </c>
      <c r="I142" s="48">
        <f t="shared" ref="I142:I143" si="52">IF(H142-E142&gt;0, H142-E142, 0)</f>
        <v>0</v>
      </c>
      <c r="J142" s="14">
        <f t="shared" ref="J142:J143" si="53">IF(H142-E142&lt;0, H142-E142, 0)</f>
        <v>0</v>
      </c>
      <c r="K142" s="19" t="s">
        <v>496</v>
      </c>
      <c r="L142" s="20" t="s">
        <v>307</v>
      </c>
      <c r="M142" s="74" t="s">
        <v>135</v>
      </c>
      <c r="N142" s="21"/>
    </row>
    <row r="143" spans="1:14" s="13" customFormat="1" ht="27.75" customHeight="1" x14ac:dyDescent="0.3">
      <c r="A143" s="43">
        <v>138</v>
      </c>
      <c r="B143" s="53" t="s">
        <v>43</v>
      </c>
      <c r="C143" s="44" t="s">
        <v>150</v>
      </c>
      <c r="D143" s="46" t="s">
        <v>146</v>
      </c>
      <c r="E143" s="48">
        <v>63</v>
      </c>
      <c r="F143" s="44" t="s">
        <v>150</v>
      </c>
      <c r="G143" s="46" t="s">
        <v>146</v>
      </c>
      <c r="H143" s="48">
        <v>63</v>
      </c>
      <c r="I143" s="48">
        <f t="shared" si="52"/>
        <v>0</v>
      </c>
      <c r="J143" s="14">
        <f t="shared" si="53"/>
        <v>0</v>
      </c>
      <c r="K143" s="19" t="s">
        <v>497</v>
      </c>
      <c r="L143" s="22" t="s">
        <v>414</v>
      </c>
      <c r="M143" s="74" t="s">
        <v>133</v>
      </c>
      <c r="N143" s="21" t="s">
        <v>29</v>
      </c>
    </row>
    <row r="144" spans="1:14" s="13" customFormat="1" ht="27.75" customHeight="1" x14ac:dyDescent="0.3">
      <c r="A144" s="126">
        <v>139</v>
      </c>
      <c r="B144" s="53" t="s">
        <v>43</v>
      </c>
      <c r="C144" s="150" t="s">
        <v>151</v>
      </c>
      <c r="D144" s="152" t="s">
        <v>129</v>
      </c>
      <c r="E144" s="146">
        <v>274</v>
      </c>
      <c r="F144" s="44" t="s">
        <v>151</v>
      </c>
      <c r="G144" s="46" t="s">
        <v>129</v>
      </c>
      <c r="H144" s="48">
        <v>261.10000000000002</v>
      </c>
      <c r="I144" s="146">
        <f>IF(H144+H145-E144&gt;0, H144+H145-E144, 0)</f>
        <v>15.100000000000023</v>
      </c>
      <c r="J144" s="148">
        <f>IF(H144+H145-E144&lt;0, H144+H145-E144, 0)</f>
        <v>0</v>
      </c>
      <c r="K144" s="139" t="s">
        <v>497</v>
      </c>
      <c r="L144" s="163" t="s">
        <v>414</v>
      </c>
      <c r="M144" s="139" t="s">
        <v>133</v>
      </c>
      <c r="N144" s="130" t="s">
        <v>29</v>
      </c>
    </row>
    <row r="145" spans="1:14" s="13" customFormat="1" ht="27.75" customHeight="1" x14ac:dyDescent="0.3">
      <c r="A145" s="127"/>
      <c r="B145" s="53" t="s">
        <v>43</v>
      </c>
      <c r="C145" s="151"/>
      <c r="D145" s="153"/>
      <c r="E145" s="147"/>
      <c r="F145" s="44" t="s">
        <v>154</v>
      </c>
      <c r="G145" s="46" t="s">
        <v>129</v>
      </c>
      <c r="H145" s="48">
        <v>28</v>
      </c>
      <c r="I145" s="147"/>
      <c r="J145" s="149"/>
      <c r="K145" s="140"/>
      <c r="L145" s="164"/>
      <c r="M145" s="140"/>
      <c r="N145" s="131"/>
    </row>
    <row r="146" spans="1:14" s="13" customFormat="1" ht="27.75" customHeight="1" x14ac:dyDescent="0.3">
      <c r="A146" s="43">
        <v>140</v>
      </c>
      <c r="B146" s="53" t="s">
        <v>43</v>
      </c>
      <c r="C146" s="44" t="s">
        <v>152</v>
      </c>
      <c r="D146" s="46" t="s">
        <v>129</v>
      </c>
      <c r="E146" s="48">
        <v>182</v>
      </c>
      <c r="F146" s="44" t="s">
        <v>152</v>
      </c>
      <c r="G146" s="46" t="s">
        <v>129</v>
      </c>
      <c r="H146" s="48">
        <v>198.4</v>
      </c>
      <c r="I146" s="48">
        <f t="shared" ref="I146:I149" si="54">IF(H146-E146&gt;0, H146-E146, 0)</f>
        <v>16.400000000000006</v>
      </c>
      <c r="J146" s="14">
        <f t="shared" ref="J146:J149" si="55">IF(H146-E146&lt;0, H146-E146, 0)</f>
        <v>0</v>
      </c>
      <c r="K146" s="19" t="s">
        <v>497</v>
      </c>
      <c r="L146" s="22" t="s">
        <v>414</v>
      </c>
      <c r="M146" s="74" t="s">
        <v>133</v>
      </c>
      <c r="N146" s="21" t="s">
        <v>125</v>
      </c>
    </row>
    <row r="147" spans="1:14" s="13" customFormat="1" ht="27.75" customHeight="1" x14ac:dyDescent="0.3">
      <c r="A147" s="43">
        <v>141</v>
      </c>
      <c r="B147" s="53" t="s">
        <v>43</v>
      </c>
      <c r="C147" s="44" t="s">
        <v>153</v>
      </c>
      <c r="D147" s="46" t="s">
        <v>128</v>
      </c>
      <c r="E147" s="48">
        <v>340</v>
      </c>
      <c r="F147" s="44" t="s">
        <v>153</v>
      </c>
      <c r="G147" s="46" t="s">
        <v>128</v>
      </c>
      <c r="H147" s="48">
        <v>354.3</v>
      </c>
      <c r="I147" s="48">
        <f t="shared" si="54"/>
        <v>14.300000000000011</v>
      </c>
      <c r="J147" s="14">
        <f t="shared" si="55"/>
        <v>0</v>
      </c>
      <c r="K147" s="19" t="s">
        <v>497</v>
      </c>
      <c r="L147" s="22" t="s">
        <v>414</v>
      </c>
      <c r="M147" s="74" t="s">
        <v>133</v>
      </c>
      <c r="N147" s="21" t="s">
        <v>125</v>
      </c>
    </row>
    <row r="148" spans="1:14" s="13" customFormat="1" ht="27.75" customHeight="1" x14ac:dyDescent="0.3">
      <c r="A148" s="43">
        <v>142</v>
      </c>
      <c r="B148" s="53" t="s">
        <v>43</v>
      </c>
      <c r="C148" s="44" t="s">
        <v>27</v>
      </c>
      <c r="D148" s="46" t="s">
        <v>17</v>
      </c>
      <c r="E148" s="48">
        <v>136</v>
      </c>
      <c r="F148" s="44" t="s">
        <v>27</v>
      </c>
      <c r="G148" s="46" t="s">
        <v>17</v>
      </c>
      <c r="H148" s="48">
        <v>136</v>
      </c>
      <c r="I148" s="48">
        <f t="shared" si="54"/>
        <v>0</v>
      </c>
      <c r="J148" s="14">
        <f t="shared" si="55"/>
        <v>0</v>
      </c>
      <c r="K148" s="19" t="s">
        <v>496</v>
      </c>
      <c r="L148" s="20" t="s">
        <v>307</v>
      </c>
      <c r="M148" s="74" t="s">
        <v>135</v>
      </c>
      <c r="N148" s="21"/>
    </row>
    <row r="149" spans="1:14" s="13" customFormat="1" ht="27.75" customHeight="1" x14ac:dyDescent="0.3">
      <c r="A149" s="43">
        <v>143</v>
      </c>
      <c r="B149" s="53" t="s">
        <v>43</v>
      </c>
      <c r="C149" s="44" t="s">
        <v>28</v>
      </c>
      <c r="D149" s="46" t="s">
        <v>17</v>
      </c>
      <c r="E149" s="48">
        <v>53</v>
      </c>
      <c r="F149" s="44" t="s">
        <v>28</v>
      </c>
      <c r="G149" s="46" t="s">
        <v>17</v>
      </c>
      <c r="H149" s="48">
        <v>53</v>
      </c>
      <c r="I149" s="48">
        <f t="shared" si="54"/>
        <v>0</v>
      </c>
      <c r="J149" s="14">
        <f t="shared" si="55"/>
        <v>0</v>
      </c>
      <c r="K149" s="19" t="s">
        <v>496</v>
      </c>
      <c r="L149" s="20" t="s">
        <v>307</v>
      </c>
      <c r="M149" s="74" t="s">
        <v>135</v>
      </c>
      <c r="N149" s="21"/>
    </row>
    <row r="150" spans="1:14" s="13" customFormat="1" ht="27.75" customHeight="1" x14ac:dyDescent="0.3">
      <c r="A150" s="43">
        <v>144</v>
      </c>
      <c r="B150" s="53" t="s">
        <v>43</v>
      </c>
      <c r="C150" s="44" t="s">
        <v>155</v>
      </c>
      <c r="D150" s="46" t="s">
        <v>156</v>
      </c>
      <c r="E150" s="48">
        <v>539</v>
      </c>
      <c r="F150" s="44" t="s">
        <v>155</v>
      </c>
      <c r="G150" s="46" t="s">
        <v>156</v>
      </c>
      <c r="H150" s="48">
        <v>539</v>
      </c>
      <c r="I150" s="48">
        <f t="shared" ref="I150:I152" si="56">IF(H150-E150&gt;0, H150-E150, 0)</f>
        <v>0</v>
      </c>
      <c r="J150" s="14">
        <f t="shared" ref="J150:J152" si="57">IF(H150-E150&lt;0, H150-E150, 0)</f>
        <v>0</v>
      </c>
      <c r="K150" s="19" t="s">
        <v>496</v>
      </c>
      <c r="L150" s="20" t="s">
        <v>307</v>
      </c>
      <c r="M150" s="74" t="s">
        <v>135</v>
      </c>
      <c r="N150" s="21"/>
    </row>
    <row r="151" spans="1:14" s="13" customFormat="1" ht="27.75" customHeight="1" x14ac:dyDescent="0.3">
      <c r="A151" s="43">
        <v>145</v>
      </c>
      <c r="B151" s="53" t="s">
        <v>43</v>
      </c>
      <c r="C151" s="44" t="s">
        <v>157</v>
      </c>
      <c r="D151" s="46" t="s">
        <v>146</v>
      </c>
      <c r="E151" s="48">
        <v>175</v>
      </c>
      <c r="F151" s="44" t="s">
        <v>157</v>
      </c>
      <c r="G151" s="46" t="s">
        <v>146</v>
      </c>
      <c r="H151" s="48">
        <v>175</v>
      </c>
      <c r="I151" s="48">
        <f t="shared" si="56"/>
        <v>0</v>
      </c>
      <c r="J151" s="14">
        <f t="shared" si="57"/>
        <v>0</v>
      </c>
      <c r="K151" s="19" t="s">
        <v>498</v>
      </c>
      <c r="L151" s="20" t="s">
        <v>307</v>
      </c>
      <c r="M151" s="74" t="s">
        <v>135</v>
      </c>
      <c r="N151" s="21"/>
    </row>
    <row r="152" spans="1:14" s="13" customFormat="1" ht="27.75" customHeight="1" x14ac:dyDescent="0.3">
      <c r="A152" s="43">
        <v>146</v>
      </c>
      <c r="B152" s="53" t="s">
        <v>43</v>
      </c>
      <c r="C152" s="44" t="s">
        <v>150</v>
      </c>
      <c r="D152" s="46" t="s">
        <v>146</v>
      </c>
      <c r="E152" s="48">
        <v>63</v>
      </c>
      <c r="F152" s="44" t="s">
        <v>150</v>
      </c>
      <c r="G152" s="46" t="s">
        <v>146</v>
      </c>
      <c r="H152" s="48">
        <v>63</v>
      </c>
      <c r="I152" s="48">
        <f t="shared" si="56"/>
        <v>0</v>
      </c>
      <c r="J152" s="14">
        <f t="shared" si="57"/>
        <v>0</v>
      </c>
      <c r="K152" s="19" t="s">
        <v>499</v>
      </c>
      <c r="L152" s="20" t="s">
        <v>422</v>
      </c>
      <c r="M152" s="74" t="s">
        <v>135</v>
      </c>
      <c r="N152" s="21" t="s">
        <v>29</v>
      </c>
    </row>
    <row r="153" spans="1:14" s="13" customFormat="1" ht="27.75" customHeight="1" x14ac:dyDescent="0.3">
      <c r="A153" s="126">
        <v>147</v>
      </c>
      <c r="B153" s="53" t="s">
        <v>43</v>
      </c>
      <c r="C153" s="150" t="s">
        <v>151</v>
      </c>
      <c r="D153" s="152" t="s">
        <v>129</v>
      </c>
      <c r="E153" s="146">
        <v>274</v>
      </c>
      <c r="F153" s="44" t="s">
        <v>151</v>
      </c>
      <c r="G153" s="46" t="s">
        <v>129</v>
      </c>
      <c r="H153" s="48">
        <v>261.10000000000002</v>
      </c>
      <c r="I153" s="146">
        <f>IF(H153+H154-E153&gt;0, H153+H154-E153, 0)</f>
        <v>15.100000000000023</v>
      </c>
      <c r="J153" s="148">
        <f>IF(H153+H154-E153&lt;0, H153+H154-E153, 0)</f>
        <v>0</v>
      </c>
      <c r="K153" s="139" t="s">
        <v>499</v>
      </c>
      <c r="L153" s="141" t="s">
        <v>422</v>
      </c>
      <c r="M153" s="139" t="s">
        <v>134</v>
      </c>
      <c r="N153" s="130" t="s">
        <v>29</v>
      </c>
    </row>
    <row r="154" spans="1:14" s="13" customFormat="1" ht="27.75" customHeight="1" x14ac:dyDescent="0.3">
      <c r="A154" s="127"/>
      <c r="B154" s="53" t="s">
        <v>43</v>
      </c>
      <c r="C154" s="151"/>
      <c r="D154" s="153"/>
      <c r="E154" s="147"/>
      <c r="F154" s="44" t="s">
        <v>154</v>
      </c>
      <c r="G154" s="46" t="s">
        <v>129</v>
      </c>
      <c r="H154" s="48">
        <v>28</v>
      </c>
      <c r="I154" s="147"/>
      <c r="J154" s="149"/>
      <c r="K154" s="140"/>
      <c r="L154" s="142"/>
      <c r="M154" s="140"/>
      <c r="N154" s="131"/>
    </row>
    <row r="155" spans="1:14" s="13" customFormat="1" ht="27.75" customHeight="1" x14ac:dyDescent="0.3">
      <c r="A155" s="43">
        <v>148</v>
      </c>
      <c r="B155" s="53" t="s">
        <v>43</v>
      </c>
      <c r="C155" s="44" t="s">
        <v>152</v>
      </c>
      <c r="D155" s="46" t="s">
        <v>129</v>
      </c>
      <c r="E155" s="48">
        <v>182</v>
      </c>
      <c r="F155" s="44" t="s">
        <v>152</v>
      </c>
      <c r="G155" s="46" t="s">
        <v>129</v>
      </c>
      <c r="H155" s="48">
        <v>198.4</v>
      </c>
      <c r="I155" s="48">
        <f t="shared" ref="I155:I159" si="58">IF(H155-E155&gt;0, H155-E155, 0)</f>
        <v>16.400000000000006</v>
      </c>
      <c r="J155" s="14">
        <f t="shared" ref="J155:J159" si="59">IF(H155-E155&lt;0, H155-E155, 0)</f>
        <v>0</v>
      </c>
      <c r="K155" s="19" t="s">
        <v>499</v>
      </c>
      <c r="L155" s="20" t="s">
        <v>422</v>
      </c>
      <c r="M155" s="74" t="s">
        <v>135</v>
      </c>
      <c r="N155" s="21" t="s">
        <v>125</v>
      </c>
    </row>
    <row r="156" spans="1:14" s="13" customFormat="1" ht="27.75" customHeight="1" x14ac:dyDescent="0.3">
      <c r="A156" s="43">
        <v>149</v>
      </c>
      <c r="B156" s="53" t="s">
        <v>43</v>
      </c>
      <c r="C156" s="44" t="s">
        <v>153</v>
      </c>
      <c r="D156" s="46" t="s">
        <v>128</v>
      </c>
      <c r="E156" s="48">
        <v>340</v>
      </c>
      <c r="F156" s="44" t="s">
        <v>153</v>
      </c>
      <c r="G156" s="46" t="s">
        <v>128</v>
      </c>
      <c r="H156" s="48">
        <v>354.3</v>
      </c>
      <c r="I156" s="48">
        <f t="shared" si="58"/>
        <v>14.300000000000011</v>
      </c>
      <c r="J156" s="14">
        <f t="shared" si="59"/>
        <v>0</v>
      </c>
      <c r="K156" s="19" t="s">
        <v>499</v>
      </c>
      <c r="L156" s="20" t="s">
        <v>422</v>
      </c>
      <c r="M156" s="74" t="s">
        <v>135</v>
      </c>
      <c r="N156" s="21" t="s">
        <v>125</v>
      </c>
    </row>
    <row r="157" spans="1:14" s="13" customFormat="1" ht="27.75" customHeight="1" x14ac:dyDescent="0.3">
      <c r="A157" s="43">
        <v>150</v>
      </c>
      <c r="B157" s="53" t="s">
        <v>43</v>
      </c>
      <c r="C157" s="44" t="s">
        <v>27</v>
      </c>
      <c r="D157" s="46" t="s">
        <v>17</v>
      </c>
      <c r="E157" s="48">
        <v>136</v>
      </c>
      <c r="F157" s="44" t="s">
        <v>27</v>
      </c>
      <c r="G157" s="46" t="s">
        <v>17</v>
      </c>
      <c r="H157" s="48">
        <v>136</v>
      </c>
      <c r="I157" s="48">
        <f t="shared" si="58"/>
        <v>0</v>
      </c>
      <c r="J157" s="14">
        <f t="shared" si="59"/>
        <v>0</v>
      </c>
      <c r="K157" s="19" t="s">
        <v>500</v>
      </c>
      <c r="L157" s="20" t="s">
        <v>307</v>
      </c>
      <c r="M157" s="74" t="s">
        <v>135</v>
      </c>
      <c r="N157" s="21"/>
    </row>
    <row r="158" spans="1:14" s="13" customFormat="1" ht="27.75" customHeight="1" x14ac:dyDescent="0.3">
      <c r="A158" s="43">
        <v>151</v>
      </c>
      <c r="B158" s="53" t="s">
        <v>43</v>
      </c>
      <c r="C158" s="44" t="s">
        <v>28</v>
      </c>
      <c r="D158" s="46" t="s">
        <v>17</v>
      </c>
      <c r="E158" s="48">
        <v>53</v>
      </c>
      <c r="F158" s="44" t="s">
        <v>28</v>
      </c>
      <c r="G158" s="46" t="s">
        <v>17</v>
      </c>
      <c r="H158" s="48">
        <v>53</v>
      </c>
      <c r="I158" s="48">
        <f t="shared" si="58"/>
        <v>0</v>
      </c>
      <c r="J158" s="14">
        <f t="shared" si="59"/>
        <v>0</v>
      </c>
      <c r="K158" s="19" t="s">
        <v>500</v>
      </c>
      <c r="L158" s="20" t="s">
        <v>307</v>
      </c>
      <c r="M158" s="74" t="s">
        <v>135</v>
      </c>
      <c r="N158" s="21"/>
    </row>
    <row r="159" spans="1:14" s="13" customFormat="1" ht="27.75" customHeight="1" x14ac:dyDescent="0.3">
      <c r="A159" s="43">
        <v>152</v>
      </c>
      <c r="B159" s="53" t="s">
        <v>43</v>
      </c>
      <c r="C159" s="44" t="s">
        <v>157</v>
      </c>
      <c r="D159" s="46" t="s">
        <v>146</v>
      </c>
      <c r="E159" s="48">
        <v>175</v>
      </c>
      <c r="F159" s="44" t="s">
        <v>157</v>
      </c>
      <c r="G159" s="46" t="s">
        <v>146</v>
      </c>
      <c r="H159" s="48">
        <v>175</v>
      </c>
      <c r="I159" s="48">
        <f t="shared" si="58"/>
        <v>0</v>
      </c>
      <c r="J159" s="14">
        <f t="shared" si="59"/>
        <v>0</v>
      </c>
      <c r="K159" s="19" t="s">
        <v>500</v>
      </c>
      <c r="L159" s="20" t="s">
        <v>307</v>
      </c>
      <c r="M159" s="74" t="s">
        <v>135</v>
      </c>
      <c r="N159" s="21"/>
    </row>
    <row r="160" spans="1:14" s="13" customFormat="1" ht="27.75" customHeight="1" x14ac:dyDescent="0.3">
      <c r="A160" s="43">
        <v>153</v>
      </c>
      <c r="B160" s="53" t="s">
        <v>43</v>
      </c>
      <c r="C160" s="44" t="s">
        <v>158</v>
      </c>
      <c r="D160" s="46" t="s">
        <v>128</v>
      </c>
      <c r="E160" s="48">
        <v>737</v>
      </c>
      <c r="F160" s="44" t="s">
        <v>158</v>
      </c>
      <c r="G160" s="46" t="s">
        <v>128</v>
      </c>
      <c r="H160" s="48">
        <v>727.2</v>
      </c>
      <c r="I160" s="48">
        <f t="shared" ref="I160:I162" si="60">IF(H160-E160&gt;0, H160-E160, 0)</f>
        <v>0</v>
      </c>
      <c r="J160" s="14">
        <f t="shared" ref="J160:J162" si="61">IF(H160-E160&lt;0, H160-E160, 0)</f>
        <v>-9.7999999999999545</v>
      </c>
      <c r="K160" s="19" t="s">
        <v>501</v>
      </c>
      <c r="L160" s="22" t="s">
        <v>415</v>
      </c>
      <c r="M160" s="74" t="s">
        <v>135</v>
      </c>
      <c r="N160" s="21"/>
    </row>
    <row r="161" spans="1:14" s="13" customFormat="1" ht="27.75" customHeight="1" x14ac:dyDescent="0.3">
      <c r="A161" s="43">
        <v>154</v>
      </c>
      <c r="B161" s="53" t="s">
        <v>43</v>
      </c>
      <c r="C161" s="44" t="s">
        <v>159</v>
      </c>
      <c r="D161" s="46" t="s">
        <v>128</v>
      </c>
      <c r="E161" s="48">
        <v>413</v>
      </c>
      <c r="F161" s="44" t="s">
        <v>159</v>
      </c>
      <c r="G161" s="46" t="s">
        <v>128</v>
      </c>
      <c r="H161" s="48">
        <v>407.3</v>
      </c>
      <c r="I161" s="48">
        <f t="shared" si="60"/>
        <v>0</v>
      </c>
      <c r="J161" s="14">
        <f t="shared" si="61"/>
        <v>-5.6999999999999886</v>
      </c>
      <c r="K161" s="19" t="s">
        <v>502</v>
      </c>
      <c r="L161" s="22" t="s">
        <v>416</v>
      </c>
      <c r="M161" s="74" t="s">
        <v>133</v>
      </c>
      <c r="N161" s="21" t="s">
        <v>125</v>
      </c>
    </row>
    <row r="162" spans="1:14" s="13" customFormat="1" ht="27.75" customHeight="1" x14ac:dyDescent="0.3">
      <c r="A162" s="43">
        <v>155</v>
      </c>
      <c r="B162" s="53" t="s">
        <v>43</v>
      </c>
      <c r="C162" s="44" t="s">
        <v>157</v>
      </c>
      <c r="D162" s="46" t="s">
        <v>146</v>
      </c>
      <c r="E162" s="48">
        <v>175</v>
      </c>
      <c r="F162" s="44" t="s">
        <v>157</v>
      </c>
      <c r="G162" s="46" t="s">
        <v>146</v>
      </c>
      <c r="H162" s="48">
        <v>175</v>
      </c>
      <c r="I162" s="48">
        <f t="shared" si="60"/>
        <v>0</v>
      </c>
      <c r="J162" s="14">
        <f t="shared" si="61"/>
        <v>0</v>
      </c>
      <c r="K162" s="19" t="s">
        <v>503</v>
      </c>
      <c r="L162" s="20" t="s">
        <v>307</v>
      </c>
      <c r="M162" s="74" t="s">
        <v>135</v>
      </c>
      <c r="N162" s="21"/>
    </row>
    <row r="163" spans="1:14" s="13" customFormat="1" ht="27.75" customHeight="1" x14ac:dyDescent="0.3">
      <c r="A163" s="43">
        <v>156</v>
      </c>
      <c r="B163" s="53" t="s">
        <v>43</v>
      </c>
      <c r="C163" s="44" t="s">
        <v>159</v>
      </c>
      <c r="D163" s="46" t="s">
        <v>128</v>
      </c>
      <c r="E163" s="48">
        <v>413</v>
      </c>
      <c r="F163" s="44" t="s">
        <v>159</v>
      </c>
      <c r="G163" s="46" t="s">
        <v>128</v>
      </c>
      <c r="H163" s="48">
        <v>407.3</v>
      </c>
      <c r="I163" s="48">
        <f t="shared" ref="I163" si="62">IF(H163-E163&gt;0, H163-E163, 0)</f>
        <v>0</v>
      </c>
      <c r="J163" s="14">
        <f t="shared" ref="J163" si="63">IF(H163-E163&lt;0, H163-E163, 0)</f>
        <v>-5.6999999999999886</v>
      </c>
      <c r="K163" s="19" t="s">
        <v>504</v>
      </c>
      <c r="L163" s="20" t="s">
        <v>427</v>
      </c>
      <c r="M163" s="74" t="s">
        <v>160</v>
      </c>
      <c r="N163" s="21" t="s">
        <v>125</v>
      </c>
    </row>
    <row r="164" spans="1:14" s="13" customFormat="1" ht="27.75" customHeight="1" x14ac:dyDescent="0.3">
      <c r="A164" s="43">
        <v>157</v>
      </c>
      <c r="B164" s="53" t="s">
        <v>43</v>
      </c>
      <c r="C164" s="44" t="s">
        <v>159</v>
      </c>
      <c r="D164" s="46" t="s">
        <v>128</v>
      </c>
      <c r="E164" s="48">
        <v>413</v>
      </c>
      <c r="F164" s="44" t="s">
        <v>159</v>
      </c>
      <c r="G164" s="46" t="s">
        <v>128</v>
      </c>
      <c r="H164" s="48">
        <v>407.3</v>
      </c>
      <c r="I164" s="48">
        <f t="shared" ref="I164" si="64">IF(H164-E164&gt;0, H164-E164, 0)</f>
        <v>0</v>
      </c>
      <c r="J164" s="14">
        <f t="shared" ref="J164" si="65">IF(H164-E164&lt;0, H164-E164, 0)</f>
        <v>-5.6999999999999886</v>
      </c>
      <c r="K164" s="66" t="s">
        <v>502</v>
      </c>
      <c r="L164" s="67" t="s">
        <v>417</v>
      </c>
      <c r="M164" s="50" t="s">
        <v>133</v>
      </c>
      <c r="N164" s="68" t="s">
        <v>125</v>
      </c>
    </row>
    <row r="165" spans="1:14" s="13" customFormat="1" ht="27.75" customHeight="1" x14ac:dyDescent="0.3">
      <c r="A165" s="43">
        <v>158</v>
      </c>
      <c r="B165" s="53" t="s">
        <v>43</v>
      </c>
      <c r="C165" s="80" t="s">
        <v>82</v>
      </c>
      <c r="D165" s="81" t="s">
        <v>38</v>
      </c>
      <c r="E165" s="84">
        <v>337</v>
      </c>
      <c r="F165" s="80" t="s">
        <v>82</v>
      </c>
      <c r="G165" s="81" t="s">
        <v>38</v>
      </c>
      <c r="H165" s="84">
        <v>337</v>
      </c>
      <c r="I165" s="77">
        <f t="shared" ref="I165:I167" si="66">IF(H165-E165&gt;0, H165-E165, 0)</f>
        <v>0</v>
      </c>
      <c r="J165" s="78">
        <f t="shared" ref="J165:J167" si="67">IF(H165-E165&lt;0, H165-E165, 0)</f>
        <v>0</v>
      </c>
      <c r="K165" s="81" t="s">
        <v>505</v>
      </c>
      <c r="L165" s="54"/>
      <c r="M165" s="74" t="s">
        <v>96</v>
      </c>
      <c r="N165" s="109"/>
    </row>
    <row r="166" spans="1:14" s="13" customFormat="1" ht="27.75" customHeight="1" x14ac:dyDescent="0.3">
      <c r="A166" s="43">
        <v>159</v>
      </c>
      <c r="B166" s="53" t="s">
        <v>43</v>
      </c>
      <c r="C166" s="44" t="s">
        <v>157</v>
      </c>
      <c r="D166" s="46" t="s">
        <v>146</v>
      </c>
      <c r="E166" s="48">
        <v>175</v>
      </c>
      <c r="F166" s="44" t="s">
        <v>157</v>
      </c>
      <c r="G166" s="46" t="s">
        <v>146</v>
      </c>
      <c r="H166" s="48">
        <v>175</v>
      </c>
      <c r="I166" s="48">
        <f t="shared" si="66"/>
        <v>0</v>
      </c>
      <c r="J166" s="14">
        <f t="shared" si="67"/>
        <v>0</v>
      </c>
      <c r="K166" s="42" t="s">
        <v>506</v>
      </c>
      <c r="L166" s="20" t="s">
        <v>307</v>
      </c>
      <c r="M166" s="74" t="s">
        <v>135</v>
      </c>
      <c r="N166" s="110"/>
    </row>
    <row r="167" spans="1:14" s="13" customFormat="1" ht="27.75" customHeight="1" x14ac:dyDescent="0.3">
      <c r="A167" s="43">
        <v>160</v>
      </c>
      <c r="B167" s="53" t="s">
        <v>43</v>
      </c>
      <c r="C167" s="44" t="s">
        <v>161</v>
      </c>
      <c r="D167" s="46" t="s">
        <v>128</v>
      </c>
      <c r="E167" s="48">
        <v>99</v>
      </c>
      <c r="F167" s="44" t="s">
        <v>161</v>
      </c>
      <c r="G167" s="46" t="s">
        <v>128</v>
      </c>
      <c r="H167" s="48">
        <v>163.80000000000001</v>
      </c>
      <c r="I167" s="48">
        <f t="shared" si="66"/>
        <v>64.800000000000011</v>
      </c>
      <c r="J167" s="14">
        <f t="shared" si="67"/>
        <v>0</v>
      </c>
      <c r="K167" s="19" t="s">
        <v>507</v>
      </c>
      <c r="L167" s="20" t="s">
        <v>365</v>
      </c>
      <c r="M167" s="50" t="s">
        <v>133</v>
      </c>
      <c r="N167" s="21"/>
    </row>
    <row r="168" spans="1:14" s="13" customFormat="1" ht="27.75" customHeight="1" x14ac:dyDescent="0.3">
      <c r="A168" s="43">
        <v>161</v>
      </c>
      <c r="B168" s="53" t="s">
        <v>43</v>
      </c>
      <c r="C168" s="44" t="s">
        <v>157</v>
      </c>
      <c r="D168" s="46" t="s">
        <v>146</v>
      </c>
      <c r="E168" s="48">
        <v>175</v>
      </c>
      <c r="F168" s="44" t="s">
        <v>157</v>
      </c>
      <c r="G168" s="46" t="s">
        <v>146</v>
      </c>
      <c r="H168" s="48">
        <v>175</v>
      </c>
      <c r="I168" s="48">
        <f t="shared" ref="I168:I170" si="68">IF(H168-E168&gt;0, H168-E168, 0)</f>
        <v>0</v>
      </c>
      <c r="J168" s="14">
        <f t="shared" ref="J168:J170" si="69">IF(H168-E168&lt;0, H168-E168, 0)</f>
        <v>0</v>
      </c>
      <c r="K168" s="19" t="s">
        <v>508</v>
      </c>
      <c r="L168" s="20" t="s">
        <v>307</v>
      </c>
      <c r="M168" s="74" t="s">
        <v>135</v>
      </c>
      <c r="N168" s="21"/>
    </row>
    <row r="169" spans="1:14" s="13" customFormat="1" ht="27.75" customHeight="1" x14ac:dyDescent="0.3">
      <c r="A169" s="43">
        <v>162</v>
      </c>
      <c r="B169" s="53" t="s">
        <v>43</v>
      </c>
      <c r="C169" s="44" t="s">
        <v>27</v>
      </c>
      <c r="D169" s="46" t="s">
        <v>17</v>
      </c>
      <c r="E169" s="48">
        <v>136</v>
      </c>
      <c r="F169" s="44" t="s">
        <v>27</v>
      </c>
      <c r="G169" s="46" t="s">
        <v>17</v>
      </c>
      <c r="H169" s="48">
        <v>136</v>
      </c>
      <c r="I169" s="48">
        <f t="shared" si="68"/>
        <v>0</v>
      </c>
      <c r="J169" s="14">
        <f t="shared" si="69"/>
        <v>0</v>
      </c>
      <c r="K169" s="19" t="s">
        <v>509</v>
      </c>
      <c r="L169" s="20" t="s">
        <v>307</v>
      </c>
      <c r="M169" s="74" t="s">
        <v>135</v>
      </c>
      <c r="N169" s="21"/>
    </row>
    <row r="170" spans="1:14" s="13" customFormat="1" ht="27.75" customHeight="1" x14ac:dyDescent="0.3">
      <c r="A170" s="43">
        <v>163</v>
      </c>
      <c r="B170" s="53" t="s">
        <v>43</v>
      </c>
      <c r="C170" s="44" t="s">
        <v>28</v>
      </c>
      <c r="D170" s="46" t="s">
        <v>17</v>
      </c>
      <c r="E170" s="48">
        <v>53</v>
      </c>
      <c r="F170" s="44" t="s">
        <v>28</v>
      </c>
      <c r="G170" s="46" t="s">
        <v>17</v>
      </c>
      <c r="H170" s="48">
        <v>53</v>
      </c>
      <c r="I170" s="48">
        <f t="shared" si="68"/>
        <v>0</v>
      </c>
      <c r="J170" s="14">
        <f t="shared" si="69"/>
        <v>0</v>
      </c>
      <c r="K170" s="19" t="s">
        <v>509</v>
      </c>
      <c r="L170" s="20" t="s">
        <v>307</v>
      </c>
      <c r="M170" s="74" t="s">
        <v>135</v>
      </c>
      <c r="N170" s="21"/>
    </row>
    <row r="171" spans="1:14" s="13" customFormat="1" ht="27.75" customHeight="1" x14ac:dyDescent="0.3">
      <c r="A171" s="43">
        <v>164</v>
      </c>
      <c r="B171" s="53" t="s">
        <v>43</v>
      </c>
      <c r="C171" s="44" t="s">
        <v>27</v>
      </c>
      <c r="D171" s="46" t="s">
        <v>17</v>
      </c>
      <c r="E171" s="48">
        <v>136</v>
      </c>
      <c r="F171" s="44" t="s">
        <v>27</v>
      </c>
      <c r="G171" s="46" t="s">
        <v>17</v>
      </c>
      <c r="H171" s="48">
        <v>136</v>
      </c>
      <c r="I171" s="48">
        <f t="shared" ref="I171:I177" si="70">IF(H171-E171&gt;0, H171-E171, 0)</f>
        <v>0</v>
      </c>
      <c r="J171" s="14">
        <f t="shared" ref="J171:J177" si="71">IF(H171-E171&lt;0, H171-E171, 0)</f>
        <v>0</v>
      </c>
      <c r="K171" s="19" t="s">
        <v>510</v>
      </c>
      <c r="L171" s="20" t="s">
        <v>307</v>
      </c>
      <c r="M171" s="74" t="s">
        <v>135</v>
      </c>
      <c r="N171" s="21"/>
    </row>
    <row r="172" spans="1:14" s="13" customFormat="1" ht="27.75" customHeight="1" x14ac:dyDescent="0.3">
      <c r="A172" s="43">
        <v>165</v>
      </c>
      <c r="B172" s="53" t="s">
        <v>43</v>
      </c>
      <c r="C172" s="44" t="s">
        <v>28</v>
      </c>
      <c r="D172" s="46" t="s">
        <v>17</v>
      </c>
      <c r="E172" s="48">
        <v>53</v>
      </c>
      <c r="F172" s="44" t="s">
        <v>28</v>
      </c>
      <c r="G172" s="46" t="s">
        <v>17</v>
      </c>
      <c r="H172" s="48">
        <v>53</v>
      </c>
      <c r="I172" s="48">
        <f t="shared" si="70"/>
        <v>0</v>
      </c>
      <c r="J172" s="14">
        <f t="shared" si="71"/>
        <v>0</v>
      </c>
      <c r="K172" s="19" t="s">
        <v>510</v>
      </c>
      <c r="L172" s="20" t="s">
        <v>307</v>
      </c>
      <c r="M172" s="74" t="s">
        <v>135</v>
      </c>
      <c r="N172" s="21"/>
    </row>
    <row r="173" spans="1:14" s="13" customFormat="1" ht="27.75" customHeight="1" x14ac:dyDescent="0.3">
      <c r="A173" s="43">
        <v>166</v>
      </c>
      <c r="B173" s="53" t="s">
        <v>43</v>
      </c>
      <c r="C173" s="44" t="s">
        <v>162</v>
      </c>
      <c r="D173" s="46" t="s">
        <v>131</v>
      </c>
      <c r="E173" s="48">
        <v>400</v>
      </c>
      <c r="F173" s="44" t="s">
        <v>162</v>
      </c>
      <c r="G173" s="46" t="s">
        <v>131</v>
      </c>
      <c r="H173" s="48">
        <v>336.4</v>
      </c>
      <c r="I173" s="48">
        <f t="shared" si="70"/>
        <v>0</v>
      </c>
      <c r="J173" s="14">
        <f t="shared" si="71"/>
        <v>-63.600000000000023</v>
      </c>
      <c r="K173" s="19" t="s">
        <v>511</v>
      </c>
      <c r="L173" s="20" t="s">
        <v>364</v>
      </c>
      <c r="M173" s="74" t="s">
        <v>137</v>
      </c>
      <c r="N173" s="21"/>
    </row>
    <row r="174" spans="1:14" s="13" customFormat="1" ht="27.75" customHeight="1" x14ac:dyDescent="0.3">
      <c r="A174" s="43">
        <v>167</v>
      </c>
      <c r="B174" s="53" t="s">
        <v>43</v>
      </c>
      <c r="C174" s="44" t="s">
        <v>163</v>
      </c>
      <c r="D174" s="46" t="s">
        <v>131</v>
      </c>
      <c r="E174" s="48">
        <v>334</v>
      </c>
      <c r="F174" s="44" t="s">
        <v>163</v>
      </c>
      <c r="G174" s="46" t="s">
        <v>131</v>
      </c>
      <c r="H174" s="48">
        <v>343.7</v>
      </c>
      <c r="I174" s="48">
        <f t="shared" si="70"/>
        <v>9.6999999999999886</v>
      </c>
      <c r="J174" s="14">
        <f t="shared" si="71"/>
        <v>0</v>
      </c>
      <c r="K174" s="19" t="s">
        <v>512</v>
      </c>
      <c r="L174" s="20" t="s">
        <v>366</v>
      </c>
      <c r="M174" s="74" t="s">
        <v>137</v>
      </c>
      <c r="N174" s="21"/>
    </row>
    <row r="175" spans="1:14" s="13" customFormat="1" ht="27.75" customHeight="1" x14ac:dyDescent="0.3">
      <c r="A175" s="43">
        <v>168</v>
      </c>
      <c r="B175" s="53" t="s">
        <v>43</v>
      </c>
      <c r="C175" s="44" t="s">
        <v>164</v>
      </c>
      <c r="D175" s="46" t="s">
        <v>129</v>
      </c>
      <c r="E175" s="48">
        <v>126</v>
      </c>
      <c r="F175" s="44" t="s">
        <v>164</v>
      </c>
      <c r="G175" s="46" t="s">
        <v>129</v>
      </c>
      <c r="H175" s="48">
        <v>89.2</v>
      </c>
      <c r="I175" s="48">
        <f t="shared" si="70"/>
        <v>0</v>
      </c>
      <c r="J175" s="14">
        <f t="shared" si="71"/>
        <v>-36.799999999999997</v>
      </c>
      <c r="K175" s="19" t="s">
        <v>513</v>
      </c>
      <c r="L175" s="20" t="s">
        <v>368</v>
      </c>
      <c r="M175" s="74" t="s">
        <v>160</v>
      </c>
      <c r="N175" s="21" t="s">
        <v>125</v>
      </c>
    </row>
    <row r="176" spans="1:14" s="13" customFormat="1" ht="27.75" customHeight="1" x14ac:dyDescent="0.3">
      <c r="A176" s="43">
        <v>169</v>
      </c>
      <c r="B176" s="53" t="s">
        <v>43</v>
      </c>
      <c r="C176" s="44" t="s">
        <v>74</v>
      </c>
      <c r="D176" s="46" t="s">
        <v>35</v>
      </c>
      <c r="E176" s="48">
        <v>238</v>
      </c>
      <c r="F176" s="44" t="s">
        <v>74</v>
      </c>
      <c r="G176" s="46" t="s">
        <v>35</v>
      </c>
      <c r="H176" s="48">
        <v>232.4</v>
      </c>
      <c r="I176" s="48">
        <f t="shared" si="70"/>
        <v>0</v>
      </c>
      <c r="J176" s="14">
        <f t="shared" si="71"/>
        <v>-5.5999999999999943</v>
      </c>
      <c r="K176" s="19" t="s">
        <v>514</v>
      </c>
      <c r="L176" s="20" t="s">
        <v>367</v>
      </c>
      <c r="M176" s="74" t="s">
        <v>139</v>
      </c>
      <c r="N176" s="21"/>
    </row>
    <row r="177" spans="1:14" s="13" customFormat="1" ht="27.75" customHeight="1" x14ac:dyDescent="0.3">
      <c r="A177" s="43">
        <v>170</v>
      </c>
      <c r="B177" s="53" t="s">
        <v>43</v>
      </c>
      <c r="C177" s="44" t="s">
        <v>157</v>
      </c>
      <c r="D177" s="46" t="s">
        <v>146</v>
      </c>
      <c r="E177" s="48">
        <v>175</v>
      </c>
      <c r="F177" s="44" t="s">
        <v>157</v>
      </c>
      <c r="G177" s="46" t="s">
        <v>146</v>
      </c>
      <c r="H177" s="48">
        <v>175</v>
      </c>
      <c r="I177" s="48">
        <f t="shared" si="70"/>
        <v>0</v>
      </c>
      <c r="J177" s="14">
        <f t="shared" si="71"/>
        <v>0</v>
      </c>
      <c r="K177" s="19" t="s">
        <v>515</v>
      </c>
      <c r="L177" s="20" t="s">
        <v>307</v>
      </c>
      <c r="M177" s="74" t="s">
        <v>135</v>
      </c>
      <c r="N177" s="21"/>
    </row>
    <row r="178" spans="1:14" s="13" customFormat="1" ht="27.75" customHeight="1" x14ac:dyDescent="0.3">
      <c r="A178" s="43">
        <v>171</v>
      </c>
      <c r="B178" s="53" t="s">
        <v>43</v>
      </c>
      <c r="C178" s="44" t="s">
        <v>157</v>
      </c>
      <c r="D178" s="46" t="s">
        <v>146</v>
      </c>
      <c r="E178" s="48">
        <v>175</v>
      </c>
      <c r="F178" s="44" t="s">
        <v>157</v>
      </c>
      <c r="G178" s="46" t="s">
        <v>146</v>
      </c>
      <c r="H178" s="48">
        <v>175</v>
      </c>
      <c r="I178" s="48">
        <f t="shared" ref="I178" si="72">IF(H178-E178&gt;0, H178-E178, 0)</f>
        <v>0</v>
      </c>
      <c r="J178" s="14">
        <f t="shared" ref="J178" si="73">IF(H178-E178&lt;0, H178-E178, 0)</f>
        <v>0</v>
      </c>
      <c r="K178" s="19" t="s">
        <v>516</v>
      </c>
      <c r="L178" s="20" t="s">
        <v>307</v>
      </c>
      <c r="M178" s="74" t="s">
        <v>135</v>
      </c>
      <c r="N178" s="21"/>
    </row>
    <row r="179" spans="1:14" s="13" customFormat="1" ht="27.75" customHeight="1" x14ac:dyDescent="0.3">
      <c r="A179" s="43">
        <v>172</v>
      </c>
      <c r="B179" s="53" t="s">
        <v>43</v>
      </c>
      <c r="C179" s="44" t="s">
        <v>157</v>
      </c>
      <c r="D179" s="46" t="s">
        <v>146</v>
      </c>
      <c r="E179" s="48">
        <v>175</v>
      </c>
      <c r="F179" s="44" t="s">
        <v>157</v>
      </c>
      <c r="G179" s="46" t="s">
        <v>146</v>
      </c>
      <c r="H179" s="48">
        <v>175</v>
      </c>
      <c r="I179" s="48">
        <f t="shared" ref="I179" si="74">IF(H179-E179&gt;0, H179-E179, 0)</f>
        <v>0</v>
      </c>
      <c r="J179" s="14">
        <f t="shared" ref="J179" si="75">IF(H179-E179&lt;0, H179-E179, 0)</f>
        <v>0</v>
      </c>
      <c r="K179" s="19" t="s">
        <v>517</v>
      </c>
      <c r="L179" s="20" t="s">
        <v>307</v>
      </c>
      <c r="M179" s="74" t="s">
        <v>135</v>
      </c>
      <c r="N179" s="21"/>
    </row>
    <row r="180" spans="1:14" s="13" customFormat="1" ht="27.75" customHeight="1" x14ac:dyDescent="0.3">
      <c r="A180" s="43">
        <v>173</v>
      </c>
      <c r="B180" s="53" t="s">
        <v>43</v>
      </c>
      <c r="C180" s="44" t="s">
        <v>157</v>
      </c>
      <c r="D180" s="46" t="s">
        <v>146</v>
      </c>
      <c r="E180" s="48">
        <v>175</v>
      </c>
      <c r="F180" s="44" t="s">
        <v>157</v>
      </c>
      <c r="G180" s="46" t="s">
        <v>146</v>
      </c>
      <c r="H180" s="48">
        <v>175</v>
      </c>
      <c r="I180" s="48">
        <f t="shared" ref="I180:I183" si="76">IF(H180-E180&gt;0, H180-E180, 0)</f>
        <v>0</v>
      </c>
      <c r="J180" s="14">
        <f t="shared" ref="J180:J183" si="77">IF(H180-E180&lt;0, H180-E180, 0)</f>
        <v>0</v>
      </c>
      <c r="K180" s="19" t="s">
        <v>518</v>
      </c>
      <c r="L180" s="20" t="s">
        <v>307</v>
      </c>
      <c r="M180" s="74" t="s">
        <v>135</v>
      </c>
      <c r="N180" s="21"/>
    </row>
    <row r="181" spans="1:14" s="13" customFormat="1" ht="27.75" customHeight="1" x14ac:dyDescent="0.3">
      <c r="A181" s="43">
        <v>174</v>
      </c>
      <c r="B181" s="53" t="s">
        <v>43</v>
      </c>
      <c r="C181" s="44" t="s">
        <v>165</v>
      </c>
      <c r="D181" s="46" t="s">
        <v>128</v>
      </c>
      <c r="E181" s="48">
        <v>625</v>
      </c>
      <c r="F181" s="44" t="s">
        <v>165</v>
      </c>
      <c r="G181" s="46" t="s">
        <v>128</v>
      </c>
      <c r="H181" s="48">
        <v>703.5</v>
      </c>
      <c r="I181" s="48">
        <f t="shared" si="76"/>
        <v>78.5</v>
      </c>
      <c r="J181" s="14">
        <f t="shared" si="77"/>
        <v>0</v>
      </c>
      <c r="K181" s="19" t="s">
        <v>519</v>
      </c>
      <c r="L181" s="20" t="s">
        <v>369</v>
      </c>
      <c r="M181" s="74" t="s">
        <v>160</v>
      </c>
      <c r="N181" s="21"/>
    </row>
    <row r="182" spans="1:14" s="13" customFormat="1" ht="27.75" customHeight="1" x14ac:dyDescent="0.3">
      <c r="A182" s="43">
        <v>175</v>
      </c>
      <c r="B182" s="53" t="s">
        <v>43</v>
      </c>
      <c r="C182" s="44" t="s">
        <v>166</v>
      </c>
      <c r="D182" s="46" t="s">
        <v>131</v>
      </c>
      <c r="E182" s="48">
        <v>1012</v>
      </c>
      <c r="F182" s="44" t="s">
        <v>166</v>
      </c>
      <c r="G182" s="46" t="s">
        <v>131</v>
      </c>
      <c r="H182" s="48">
        <v>1038.7</v>
      </c>
      <c r="I182" s="48">
        <f t="shared" si="76"/>
        <v>26.700000000000045</v>
      </c>
      <c r="J182" s="14">
        <f t="shared" si="77"/>
        <v>0</v>
      </c>
      <c r="K182" s="19" t="s">
        <v>519</v>
      </c>
      <c r="L182" s="20" t="s">
        <v>370</v>
      </c>
      <c r="M182" s="74" t="s">
        <v>133</v>
      </c>
      <c r="N182" s="21"/>
    </row>
    <row r="183" spans="1:14" s="13" customFormat="1" ht="27.75" customHeight="1" x14ac:dyDescent="0.3">
      <c r="A183" s="43">
        <v>176</v>
      </c>
      <c r="B183" s="53" t="s">
        <v>43</v>
      </c>
      <c r="C183" s="44" t="s">
        <v>167</v>
      </c>
      <c r="D183" s="46" t="s">
        <v>128</v>
      </c>
      <c r="E183" s="48">
        <v>403</v>
      </c>
      <c r="F183" s="44" t="s">
        <v>167</v>
      </c>
      <c r="G183" s="46" t="s">
        <v>128</v>
      </c>
      <c r="H183" s="48">
        <v>345.3</v>
      </c>
      <c r="I183" s="48">
        <f t="shared" si="76"/>
        <v>0</v>
      </c>
      <c r="J183" s="14">
        <f t="shared" si="77"/>
        <v>-57.699999999999989</v>
      </c>
      <c r="K183" s="19" t="s">
        <v>519</v>
      </c>
      <c r="L183" s="22" t="s">
        <v>320</v>
      </c>
      <c r="M183" s="74" t="s">
        <v>133</v>
      </c>
      <c r="N183" s="21" t="s">
        <v>125</v>
      </c>
    </row>
    <row r="184" spans="1:14" s="13" customFormat="1" ht="27.75" customHeight="1" x14ac:dyDescent="0.3">
      <c r="A184" s="126">
        <v>177</v>
      </c>
      <c r="B184" s="144" t="s">
        <v>43</v>
      </c>
      <c r="C184" s="150" t="s">
        <v>168</v>
      </c>
      <c r="D184" s="152" t="s">
        <v>143</v>
      </c>
      <c r="E184" s="146">
        <v>3851</v>
      </c>
      <c r="F184" s="44" t="s">
        <v>168</v>
      </c>
      <c r="G184" s="12" t="s">
        <v>143</v>
      </c>
      <c r="H184" s="48">
        <v>3712.9</v>
      </c>
      <c r="I184" s="146">
        <f>IF(H184+H185-E184&gt;0, H184+H185-E184, 0)</f>
        <v>0</v>
      </c>
      <c r="J184" s="148">
        <f>IF(H184+H185-E184&lt;0, H184+H185-E184, 0)</f>
        <v>-62.299999999999727</v>
      </c>
      <c r="K184" s="139" t="s">
        <v>520</v>
      </c>
      <c r="L184" s="141" t="s">
        <v>371</v>
      </c>
      <c r="M184" s="139" t="s">
        <v>133</v>
      </c>
      <c r="N184" s="130" t="s">
        <v>125</v>
      </c>
    </row>
    <row r="185" spans="1:14" s="13" customFormat="1" ht="27.75" customHeight="1" x14ac:dyDescent="0.3">
      <c r="A185" s="127"/>
      <c r="B185" s="145"/>
      <c r="C185" s="151"/>
      <c r="D185" s="153"/>
      <c r="E185" s="147"/>
      <c r="F185" s="12" t="s">
        <v>169</v>
      </c>
      <c r="G185" s="12" t="s">
        <v>143</v>
      </c>
      <c r="H185" s="48">
        <v>75.8</v>
      </c>
      <c r="I185" s="147"/>
      <c r="J185" s="149"/>
      <c r="K185" s="140"/>
      <c r="L185" s="142"/>
      <c r="M185" s="140"/>
      <c r="N185" s="131"/>
    </row>
    <row r="186" spans="1:14" s="13" customFormat="1" ht="27.75" customHeight="1" x14ac:dyDescent="0.3">
      <c r="A186" s="43">
        <v>178</v>
      </c>
      <c r="B186" s="53" t="s">
        <v>43</v>
      </c>
      <c r="C186" s="44" t="s">
        <v>157</v>
      </c>
      <c r="D186" s="46" t="s">
        <v>146</v>
      </c>
      <c r="E186" s="48">
        <v>175</v>
      </c>
      <c r="F186" s="44" t="s">
        <v>157</v>
      </c>
      <c r="G186" s="46" t="s">
        <v>146</v>
      </c>
      <c r="H186" s="48">
        <v>175</v>
      </c>
      <c r="I186" s="48">
        <f t="shared" ref="I186:I188" si="78">IF(H186-E186&gt;0, H186-E186, 0)</f>
        <v>0</v>
      </c>
      <c r="J186" s="14">
        <f t="shared" ref="J186:J188" si="79">IF(H186-E186&lt;0, H186-E186, 0)</f>
        <v>0</v>
      </c>
      <c r="K186" s="19" t="s">
        <v>521</v>
      </c>
      <c r="L186" s="20" t="s">
        <v>307</v>
      </c>
      <c r="M186" s="74" t="s">
        <v>135</v>
      </c>
      <c r="N186" s="21"/>
    </row>
    <row r="187" spans="1:14" s="13" customFormat="1" ht="27.75" customHeight="1" x14ac:dyDescent="0.3">
      <c r="A187" s="43">
        <v>179</v>
      </c>
      <c r="B187" s="53" t="s">
        <v>43</v>
      </c>
      <c r="C187" s="44" t="s">
        <v>170</v>
      </c>
      <c r="D187" s="46" t="s">
        <v>156</v>
      </c>
      <c r="E187" s="48">
        <v>1455</v>
      </c>
      <c r="F187" s="44" t="s">
        <v>170</v>
      </c>
      <c r="G187" s="46" t="s">
        <v>156</v>
      </c>
      <c r="H187" s="48">
        <v>681.6</v>
      </c>
      <c r="I187" s="48">
        <f t="shared" si="78"/>
        <v>0</v>
      </c>
      <c r="J187" s="14">
        <f t="shared" si="79"/>
        <v>-773.4</v>
      </c>
      <c r="K187" s="19" t="s">
        <v>522</v>
      </c>
      <c r="L187" s="20" t="s">
        <v>372</v>
      </c>
      <c r="M187" s="74" t="s">
        <v>133</v>
      </c>
      <c r="N187" s="21"/>
    </row>
    <row r="188" spans="1:14" s="13" customFormat="1" ht="27.75" customHeight="1" x14ac:dyDescent="0.3">
      <c r="A188" s="43">
        <v>180</v>
      </c>
      <c r="B188" s="53" t="s">
        <v>43</v>
      </c>
      <c r="C188" s="44" t="s">
        <v>171</v>
      </c>
      <c r="D188" s="46" t="s">
        <v>143</v>
      </c>
      <c r="E188" s="48">
        <v>169</v>
      </c>
      <c r="F188" s="44" t="s">
        <v>171</v>
      </c>
      <c r="G188" s="46" t="s">
        <v>143</v>
      </c>
      <c r="H188" s="48">
        <v>76.8</v>
      </c>
      <c r="I188" s="48">
        <f t="shared" si="78"/>
        <v>0</v>
      </c>
      <c r="J188" s="14">
        <f t="shared" si="79"/>
        <v>-92.2</v>
      </c>
      <c r="K188" s="19" t="s">
        <v>522</v>
      </c>
      <c r="L188" s="20" t="s">
        <v>372</v>
      </c>
      <c r="M188" s="74" t="s">
        <v>133</v>
      </c>
      <c r="N188" s="21"/>
    </row>
    <row r="189" spans="1:14" s="13" customFormat="1" ht="27.75" customHeight="1" x14ac:dyDescent="0.3">
      <c r="A189" s="43">
        <v>181</v>
      </c>
      <c r="B189" s="53" t="s">
        <v>43</v>
      </c>
      <c r="C189" s="44" t="s">
        <v>172</v>
      </c>
      <c r="D189" s="46" t="s">
        <v>128</v>
      </c>
      <c r="E189" s="48">
        <v>512</v>
      </c>
      <c r="F189" s="44" t="s">
        <v>172</v>
      </c>
      <c r="G189" s="46" t="s">
        <v>128</v>
      </c>
      <c r="H189" s="48">
        <v>512</v>
      </c>
      <c r="I189" s="48">
        <f t="shared" ref="I189:I192" si="80">IF(H189-E189&gt;0, H189-E189, 0)</f>
        <v>0</v>
      </c>
      <c r="J189" s="14">
        <f t="shared" ref="J189:J192" si="81">IF(H189-E189&lt;0, H189-E189, 0)</f>
        <v>0</v>
      </c>
      <c r="K189" s="19" t="s">
        <v>522</v>
      </c>
      <c r="L189" s="20" t="s">
        <v>372</v>
      </c>
      <c r="M189" s="74" t="s">
        <v>133</v>
      </c>
      <c r="N189" s="21"/>
    </row>
    <row r="190" spans="1:14" s="13" customFormat="1" ht="27.75" customHeight="1" x14ac:dyDescent="0.3">
      <c r="A190" s="43">
        <v>182</v>
      </c>
      <c r="B190" s="53" t="s">
        <v>43</v>
      </c>
      <c r="C190" s="44" t="s">
        <v>173</v>
      </c>
      <c r="D190" s="46" t="s">
        <v>156</v>
      </c>
      <c r="E190" s="48">
        <v>1524</v>
      </c>
      <c r="F190" s="44" t="s">
        <v>173</v>
      </c>
      <c r="G190" s="46" t="s">
        <v>156</v>
      </c>
      <c r="H190" s="48">
        <v>527.6</v>
      </c>
      <c r="I190" s="48">
        <f t="shared" si="80"/>
        <v>0</v>
      </c>
      <c r="J190" s="14">
        <f t="shared" si="81"/>
        <v>-996.4</v>
      </c>
      <c r="K190" s="19" t="s">
        <v>522</v>
      </c>
      <c r="L190" s="20" t="s">
        <v>372</v>
      </c>
      <c r="M190" s="74" t="s">
        <v>133</v>
      </c>
      <c r="N190" s="21"/>
    </row>
    <row r="191" spans="1:14" s="13" customFormat="1" ht="27.75" customHeight="1" x14ac:dyDescent="0.3">
      <c r="A191" s="43">
        <v>183</v>
      </c>
      <c r="B191" s="53" t="s">
        <v>43</v>
      </c>
      <c r="C191" s="44" t="s">
        <v>174</v>
      </c>
      <c r="D191" s="46" t="s">
        <v>129</v>
      </c>
      <c r="E191" s="48">
        <v>112</v>
      </c>
      <c r="F191" s="44" t="s">
        <v>174</v>
      </c>
      <c r="G191" s="46" t="s">
        <v>129</v>
      </c>
      <c r="H191" s="48">
        <v>157.30000000000001</v>
      </c>
      <c r="I191" s="48">
        <f t="shared" si="80"/>
        <v>45.300000000000011</v>
      </c>
      <c r="J191" s="14">
        <f t="shared" si="81"/>
        <v>0</v>
      </c>
      <c r="K191" s="19" t="s">
        <v>522</v>
      </c>
      <c r="L191" s="20" t="s">
        <v>372</v>
      </c>
      <c r="M191" s="74" t="s">
        <v>133</v>
      </c>
      <c r="N191" s="21"/>
    </row>
    <row r="192" spans="1:14" s="13" customFormat="1" ht="27.75" customHeight="1" x14ac:dyDescent="0.3">
      <c r="A192" s="43">
        <v>184</v>
      </c>
      <c r="B192" s="53" t="s">
        <v>43</v>
      </c>
      <c r="C192" s="44" t="s">
        <v>175</v>
      </c>
      <c r="D192" s="46" t="s">
        <v>129</v>
      </c>
      <c r="E192" s="48">
        <v>552</v>
      </c>
      <c r="F192" s="44" t="s">
        <v>175</v>
      </c>
      <c r="G192" s="46" t="s">
        <v>129</v>
      </c>
      <c r="H192" s="48">
        <v>560.5</v>
      </c>
      <c r="I192" s="48">
        <f t="shared" si="80"/>
        <v>8.5</v>
      </c>
      <c r="J192" s="14">
        <f t="shared" si="81"/>
        <v>0</v>
      </c>
      <c r="K192" s="19" t="s">
        <v>522</v>
      </c>
      <c r="L192" s="20" t="s">
        <v>372</v>
      </c>
      <c r="M192" s="74" t="s">
        <v>133</v>
      </c>
      <c r="N192" s="21"/>
    </row>
    <row r="193" spans="1:14" s="13" customFormat="1" ht="27.75" customHeight="1" x14ac:dyDescent="0.3">
      <c r="A193" s="43">
        <v>185</v>
      </c>
      <c r="B193" s="53" t="s">
        <v>43</v>
      </c>
      <c r="C193" s="44" t="s">
        <v>176</v>
      </c>
      <c r="D193" s="46" t="s">
        <v>178</v>
      </c>
      <c r="E193" s="48">
        <v>200</v>
      </c>
      <c r="F193" s="44" t="s">
        <v>176</v>
      </c>
      <c r="G193" s="46" t="s">
        <v>178</v>
      </c>
      <c r="H193" s="48">
        <v>200</v>
      </c>
      <c r="I193" s="48">
        <f t="shared" ref="I193:I194" si="82">IF(H193-E193&gt;0, H193-E193, 0)</f>
        <v>0</v>
      </c>
      <c r="J193" s="14">
        <f t="shared" ref="J193:J194" si="83">IF(H193-E193&lt;0, H193-E193, 0)</f>
        <v>0</v>
      </c>
      <c r="K193" s="19" t="s">
        <v>523</v>
      </c>
      <c r="L193" s="20" t="s">
        <v>373</v>
      </c>
      <c r="M193" s="74" t="s">
        <v>124</v>
      </c>
      <c r="N193" s="21"/>
    </row>
    <row r="194" spans="1:14" s="13" customFormat="1" ht="27.75" customHeight="1" x14ac:dyDescent="0.3">
      <c r="A194" s="43">
        <v>186</v>
      </c>
      <c r="B194" s="53" t="s">
        <v>43</v>
      </c>
      <c r="C194" s="70" t="s">
        <v>177</v>
      </c>
      <c r="D194" s="71" t="s">
        <v>178</v>
      </c>
      <c r="E194" s="73">
        <v>294</v>
      </c>
      <c r="F194" s="70" t="s">
        <v>177</v>
      </c>
      <c r="G194" s="71" t="s">
        <v>178</v>
      </c>
      <c r="H194" s="73">
        <v>294</v>
      </c>
      <c r="I194" s="48">
        <f t="shared" si="82"/>
        <v>0</v>
      </c>
      <c r="J194" s="14">
        <f t="shared" si="83"/>
        <v>0</v>
      </c>
      <c r="K194" s="19" t="s">
        <v>523</v>
      </c>
      <c r="L194" s="20" t="s">
        <v>373</v>
      </c>
      <c r="M194" s="74" t="s">
        <v>124</v>
      </c>
      <c r="N194" s="21"/>
    </row>
    <row r="195" spans="1:14" s="13" customFormat="1" ht="27.75" customHeight="1" x14ac:dyDescent="0.3">
      <c r="A195" s="43">
        <v>187</v>
      </c>
      <c r="B195" s="53" t="s">
        <v>43</v>
      </c>
      <c r="C195" s="60" t="s">
        <v>83</v>
      </c>
      <c r="D195" s="61" t="s">
        <v>17</v>
      </c>
      <c r="E195" s="84">
        <v>122</v>
      </c>
      <c r="F195" s="80" t="s">
        <v>83</v>
      </c>
      <c r="G195" s="63" t="s">
        <v>17</v>
      </c>
      <c r="H195" s="34">
        <v>122</v>
      </c>
      <c r="I195" s="48">
        <f t="shared" ref="I195" si="84">IF(H195-E195&gt;0, H195-E195, 0)</f>
        <v>0</v>
      </c>
      <c r="J195" s="14">
        <f t="shared" ref="J195" si="85">IF(H195-E195&lt;0, H195-E195, 0)</f>
        <v>0</v>
      </c>
      <c r="K195" s="19" t="s">
        <v>524</v>
      </c>
      <c r="L195" s="20"/>
      <c r="M195" s="74" t="s">
        <v>96</v>
      </c>
      <c r="N195" s="21"/>
    </row>
    <row r="196" spans="1:14" s="13" customFormat="1" ht="27.75" customHeight="1" x14ac:dyDescent="0.3">
      <c r="A196" s="43">
        <v>188</v>
      </c>
      <c r="B196" s="53" t="s">
        <v>43</v>
      </c>
      <c r="C196" s="45" t="s">
        <v>179</v>
      </c>
      <c r="D196" s="47" t="s">
        <v>129</v>
      </c>
      <c r="E196" s="49">
        <v>332</v>
      </c>
      <c r="F196" s="45" t="s">
        <v>179</v>
      </c>
      <c r="G196" s="47" t="s">
        <v>129</v>
      </c>
      <c r="H196" s="83">
        <v>246.9</v>
      </c>
      <c r="I196" s="48">
        <f t="shared" ref="I196" si="86">IF(H196-E196&gt;0, H196-E196, 0)</f>
        <v>0</v>
      </c>
      <c r="J196" s="14">
        <f t="shared" ref="J196" si="87">IF(H196-E196&lt;0, H196-E196, 0)</f>
        <v>-85.1</v>
      </c>
      <c r="K196" s="19" t="s">
        <v>525</v>
      </c>
      <c r="L196" s="22" t="s">
        <v>374</v>
      </c>
      <c r="M196" s="74" t="s">
        <v>137</v>
      </c>
      <c r="N196" s="21"/>
    </row>
    <row r="197" spans="1:14" s="13" customFormat="1" ht="27.75" customHeight="1" x14ac:dyDescent="0.3">
      <c r="A197" s="43">
        <v>189</v>
      </c>
      <c r="B197" s="53" t="s">
        <v>43</v>
      </c>
      <c r="C197" s="44" t="s">
        <v>180</v>
      </c>
      <c r="D197" s="46" t="s">
        <v>146</v>
      </c>
      <c r="E197" s="48">
        <v>60</v>
      </c>
      <c r="F197" s="44" t="s">
        <v>180</v>
      </c>
      <c r="G197" s="46" t="s">
        <v>146</v>
      </c>
      <c r="H197" s="48">
        <v>60</v>
      </c>
      <c r="I197" s="48">
        <f t="shared" ref="I197" si="88">IF(H197-E197&gt;0, H197-E197, 0)</f>
        <v>0</v>
      </c>
      <c r="J197" s="14">
        <f t="shared" ref="J197" si="89">IF(H197-E197&lt;0, H197-E197, 0)</f>
        <v>0</v>
      </c>
      <c r="K197" s="19" t="s">
        <v>526</v>
      </c>
      <c r="L197" s="20" t="s">
        <v>354</v>
      </c>
      <c r="M197" s="74" t="s">
        <v>137</v>
      </c>
      <c r="N197" s="21"/>
    </row>
    <row r="198" spans="1:14" s="13" customFormat="1" ht="27.75" customHeight="1" x14ac:dyDescent="0.3">
      <c r="A198" s="126">
        <v>190</v>
      </c>
      <c r="B198" s="144" t="s">
        <v>43</v>
      </c>
      <c r="C198" s="150" t="s">
        <v>21</v>
      </c>
      <c r="D198" s="152" t="s">
        <v>22</v>
      </c>
      <c r="E198" s="146">
        <v>2619</v>
      </c>
      <c r="F198" s="15" t="s">
        <v>21</v>
      </c>
      <c r="G198" s="12" t="s">
        <v>22</v>
      </c>
      <c r="H198" s="48">
        <v>1912.3</v>
      </c>
      <c r="I198" s="146">
        <f>IF(H198+H199-E198&gt;0, H198+H199-E198, 0)</f>
        <v>0</v>
      </c>
      <c r="J198" s="148">
        <f>IF(H198+H199-E198&lt;0, H198+H199-E198, 0)</f>
        <v>-105.19999999999982</v>
      </c>
      <c r="K198" s="139" t="s">
        <v>527</v>
      </c>
      <c r="L198" s="141" t="s">
        <v>375</v>
      </c>
      <c r="M198" s="139" t="s">
        <v>133</v>
      </c>
      <c r="N198" s="130"/>
    </row>
    <row r="199" spans="1:14" s="13" customFormat="1" ht="27.75" customHeight="1" x14ac:dyDescent="0.3">
      <c r="A199" s="127"/>
      <c r="B199" s="145"/>
      <c r="C199" s="151"/>
      <c r="D199" s="153"/>
      <c r="E199" s="147"/>
      <c r="F199" s="15" t="s">
        <v>23</v>
      </c>
      <c r="G199" s="12" t="s">
        <v>22</v>
      </c>
      <c r="H199" s="48">
        <v>601.5</v>
      </c>
      <c r="I199" s="147"/>
      <c r="J199" s="149"/>
      <c r="K199" s="140"/>
      <c r="L199" s="142"/>
      <c r="M199" s="140"/>
      <c r="N199" s="131"/>
    </row>
    <row r="200" spans="1:14" s="13" customFormat="1" ht="27.75" customHeight="1" x14ac:dyDescent="0.3">
      <c r="A200" s="43">
        <v>191</v>
      </c>
      <c r="B200" s="53" t="s">
        <v>43</v>
      </c>
      <c r="C200" s="44" t="s">
        <v>24</v>
      </c>
      <c r="D200" s="46" t="s">
        <v>22</v>
      </c>
      <c r="E200" s="48">
        <v>17</v>
      </c>
      <c r="F200" s="44" t="s">
        <v>24</v>
      </c>
      <c r="G200" s="46" t="s">
        <v>22</v>
      </c>
      <c r="H200" s="48">
        <v>17</v>
      </c>
      <c r="I200" s="48">
        <f t="shared" ref="I200:I201" si="90">IF(H200-E200&gt;0, H200-E200, 0)</f>
        <v>0</v>
      </c>
      <c r="J200" s="14">
        <f t="shared" ref="J200:J201" si="91">IF(H200-E200&lt;0, H200-E200, 0)</f>
        <v>0</v>
      </c>
      <c r="K200" s="19" t="s">
        <v>527</v>
      </c>
      <c r="L200" s="20" t="s">
        <v>375</v>
      </c>
      <c r="M200" s="74" t="s">
        <v>133</v>
      </c>
      <c r="N200" s="21"/>
    </row>
    <row r="201" spans="1:14" s="13" customFormat="1" ht="27.75" customHeight="1" x14ac:dyDescent="0.3">
      <c r="A201" s="43">
        <v>192</v>
      </c>
      <c r="B201" s="53" t="s">
        <v>43</v>
      </c>
      <c r="C201" s="44" t="s">
        <v>25</v>
      </c>
      <c r="D201" s="46" t="s">
        <v>26</v>
      </c>
      <c r="E201" s="48">
        <v>98</v>
      </c>
      <c r="F201" s="44" t="s">
        <v>25</v>
      </c>
      <c r="G201" s="46" t="s">
        <v>26</v>
      </c>
      <c r="H201" s="48">
        <v>94.3</v>
      </c>
      <c r="I201" s="48">
        <f t="shared" si="90"/>
        <v>0</v>
      </c>
      <c r="J201" s="14">
        <f t="shared" si="91"/>
        <v>-3.7000000000000028</v>
      </c>
      <c r="K201" s="19" t="s">
        <v>527</v>
      </c>
      <c r="L201" s="20" t="s">
        <v>375</v>
      </c>
      <c r="M201" s="74" t="s">
        <v>133</v>
      </c>
      <c r="N201" s="21"/>
    </row>
    <row r="202" spans="1:14" s="13" customFormat="1" ht="27.75" customHeight="1" x14ac:dyDescent="0.3">
      <c r="A202" s="43">
        <v>193</v>
      </c>
      <c r="B202" s="53" t="s">
        <v>43</v>
      </c>
      <c r="C202" s="44" t="s">
        <v>181</v>
      </c>
      <c r="D202" s="46" t="s">
        <v>146</v>
      </c>
      <c r="E202" s="48">
        <v>79</v>
      </c>
      <c r="F202" s="44" t="s">
        <v>181</v>
      </c>
      <c r="G202" s="46" t="s">
        <v>146</v>
      </c>
      <c r="H202" s="48">
        <v>79</v>
      </c>
      <c r="I202" s="48">
        <f t="shared" ref="I202:I203" si="92">IF(H202-E202&gt;0, H202-E202, 0)</f>
        <v>0</v>
      </c>
      <c r="J202" s="14">
        <f t="shared" ref="J202:J203" si="93">IF(H202-E202&lt;0, H202-E202, 0)</f>
        <v>0</v>
      </c>
      <c r="K202" s="19" t="s">
        <v>530</v>
      </c>
      <c r="L202" s="20" t="s">
        <v>307</v>
      </c>
      <c r="M202" s="74" t="s">
        <v>135</v>
      </c>
      <c r="N202" s="21"/>
    </row>
    <row r="203" spans="1:14" s="13" customFormat="1" ht="27.75" customHeight="1" x14ac:dyDescent="0.3">
      <c r="A203" s="43">
        <v>194</v>
      </c>
      <c r="B203" s="53" t="s">
        <v>43</v>
      </c>
      <c r="C203" s="44" t="s">
        <v>182</v>
      </c>
      <c r="D203" s="46" t="s">
        <v>146</v>
      </c>
      <c r="E203" s="48">
        <v>36</v>
      </c>
      <c r="F203" s="44" t="s">
        <v>182</v>
      </c>
      <c r="G203" s="46" t="s">
        <v>146</v>
      </c>
      <c r="H203" s="48">
        <v>36</v>
      </c>
      <c r="I203" s="48">
        <f t="shared" si="92"/>
        <v>0</v>
      </c>
      <c r="J203" s="14">
        <f t="shared" si="93"/>
        <v>0</v>
      </c>
      <c r="K203" s="19" t="s">
        <v>530</v>
      </c>
      <c r="L203" s="20" t="s">
        <v>307</v>
      </c>
      <c r="M203" s="74" t="s">
        <v>135</v>
      </c>
      <c r="N203" s="21"/>
    </row>
    <row r="204" spans="1:14" s="13" customFormat="1" ht="27.75" customHeight="1" x14ac:dyDescent="0.3">
      <c r="A204" s="43">
        <v>195</v>
      </c>
      <c r="B204" s="53" t="s">
        <v>43</v>
      </c>
      <c r="C204" s="44" t="s">
        <v>183</v>
      </c>
      <c r="D204" s="46" t="s">
        <v>156</v>
      </c>
      <c r="E204" s="48">
        <v>205</v>
      </c>
      <c r="F204" s="44" t="s">
        <v>183</v>
      </c>
      <c r="G204" s="46" t="s">
        <v>156</v>
      </c>
      <c r="H204" s="48">
        <v>205</v>
      </c>
      <c r="I204" s="48">
        <f t="shared" ref="I204:I205" si="94">IF(H204-E204&gt;0, H204-E204, 0)</f>
        <v>0</v>
      </c>
      <c r="J204" s="14">
        <f t="shared" ref="J204:J205" si="95">IF(H204-E204&lt;0, H204-E204, 0)</f>
        <v>0</v>
      </c>
      <c r="K204" s="75" t="s">
        <v>529</v>
      </c>
      <c r="L204" s="20" t="s">
        <v>307</v>
      </c>
      <c r="M204" s="74" t="s">
        <v>135</v>
      </c>
      <c r="N204" s="21"/>
    </row>
    <row r="205" spans="1:14" s="13" customFormat="1" ht="27.75" customHeight="1" x14ac:dyDescent="0.3">
      <c r="A205" s="43">
        <v>196</v>
      </c>
      <c r="B205" s="53" t="s">
        <v>43</v>
      </c>
      <c r="C205" s="44" t="s">
        <v>184</v>
      </c>
      <c r="D205" s="46" t="s">
        <v>156</v>
      </c>
      <c r="E205" s="48">
        <v>628</v>
      </c>
      <c r="F205" s="44" t="s">
        <v>184</v>
      </c>
      <c r="G205" s="46" t="s">
        <v>156</v>
      </c>
      <c r="H205" s="48">
        <v>628</v>
      </c>
      <c r="I205" s="48">
        <f t="shared" si="94"/>
        <v>0</v>
      </c>
      <c r="J205" s="14">
        <f t="shared" si="95"/>
        <v>0</v>
      </c>
      <c r="K205" s="75" t="s">
        <v>529</v>
      </c>
      <c r="L205" s="20" t="s">
        <v>307</v>
      </c>
      <c r="M205" s="74" t="s">
        <v>135</v>
      </c>
      <c r="N205" s="21"/>
    </row>
    <row r="206" spans="1:14" s="13" customFormat="1" ht="27.75" customHeight="1" x14ac:dyDescent="0.3">
      <c r="A206" s="43">
        <v>197</v>
      </c>
      <c r="B206" s="82" t="s">
        <v>43</v>
      </c>
      <c r="C206" s="72" t="s">
        <v>185</v>
      </c>
      <c r="D206" s="71" t="s">
        <v>146</v>
      </c>
      <c r="E206" s="77">
        <v>3</v>
      </c>
      <c r="F206" s="72" t="s">
        <v>185</v>
      </c>
      <c r="G206" s="71" t="s">
        <v>146</v>
      </c>
      <c r="H206" s="77">
        <v>3</v>
      </c>
      <c r="I206" s="77">
        <f t="shared" ref="I206" si="96">IF(H206-E206&gt;0, H206-E206, 0)</f>
        <v>0</v>
      </c>
      <c r="J206" s="78">
        <f t="shared" ref="J206" si="97">IF(H206-E206&lt;0, H206-E206, 0)</f>
        <v>0</v>
      </c>
      <c r="K206" s="19" t="s">
        <v>528</v>
      </c>
      <c r="L206" s="20" t="s">
        <v>307</v>
      </c>
      <c r="M206" s="74" t="s">
        <v>135</v>
      </c>
      <c r="N206" s="21"/>
    </row>
    <row r="207" spans="1:14" s="13" customFormat="1" ht="27.75" customHeight="1" x14ac:dyDescent="0.3">
      <c r="A207" s="126">
        <v>198</v>
      </c>
      <c r="B207" s="161" t="s">
        <v>189</v>
      </c>
      <c r="C207" s="134" t="s">
        <v>84</v>
      </c>
      <c r="D207" s="128" t="s">
        <v>38</v>
      </c>
      <c r="E207" s="160">
        <v>364</v>
      </c>
      <c r="F207" s="80" t="s">
        <v>84</v>
      </c>
      <c r="G207" s="81" t="s">
        <v>38</v>
      </c>
      <c r="H207" s="84">
        <v>128.5</v>
      </c>
      <c r="I207" s="146">
        <f>IF(H207+H208+H209+H210-E207&gt;0, H207+H208+H209+H210-E207, 0)</f>
        <v>0</v>
      </c>
      <c r="J207" s="148">
        <f>IF(H207+H208+H209+H210-E207&lt;0, H207+H208+H209+H210-E207, 0)</f>
        <v>0</v>
      </c>
      <c r="K207" s="139" t="s">
        <v>531</v>
      </c>
      <c r="L207" s="139"/>
      <c r="M207" s="139" t="s">
        <v>96</v>
      </c>
      <c r="N207" s="130"/>
    </row>
    <row r="208" spans="1:14" s="13" customFormat="1" ht="27.75" customHeight="1" x14ac:dyDescent="0.3">
      <c r="A208" s="162"/>
      <c r="B208" s="161"/>
      <c r="C208" s="134"/>
      <c r="D208" s="128"/>
      <c r="E208" s="160"/>
      <c r="F208" s="80" t="s">
        <v>186</v>
      </c>
      <c r="G208" s="81" t="s">
        <v>38</v>
      </c>
      <c r="H208" s="84">
        <v>56.4</v>
      </c>
      <c r="I208" s="158"/>
      <c r="J208" s="159"/>
      <c r="K208" s="156"/>
      <c r="L208" s="156"/>
      <c r="M208" s="156"/>
      <c r="N208" s="157"/>
    </row>
    <row r="209" spans="1:14" s="13" customFormat="1" ht="27.75" customHeight="1" x14ac:dyDescent="0.3">
      <c r="A209" s="162"/>
      <c r="B209" s="161"/>
      <c r="C209" s="134"/>
      <c r="D209" s="128"/>
      <c r="E209" s="160"/>
      <c r="F209" s="80" t="s">
        <v>187</v>
      </c>
      <c r="G209" s="81" t="s">
        <v>38</v>
      </c>
      <c r="H209" s="84">
        <v>96.2</v>
      </c>
      <c r="I209" s="158"/>
      <c r="J209" s="159"/>
      <c r="K209" s="156"/>
      <c r="L209" s="156"/>
      <c r="M209" s="156"/>
      <c r="N209" s="157"/>
    </row>
    <row r="210" spans="1:14" s="13" customFormat="1" ht="27.75" customHeight="1" x14ac:dyDescent="0.3">
      <c r="A210" s="127"/>
      <c r="B210" s="161"/>
      <c r="C210" s="134"/>
      <c r="D210" s="128"/>
      <c r="E210" s="160"/>
      <c r="F210" s="80" t="s">
        <v>188</v>
      </c>
      <c r="G210" s="81" t="s">
        <v>38</v>
      </c>
      <c r="H210" s="84">
        <v>82.9</v>
      </c>
      <c r="I210" s="147"/>
      <c r="J210" s="149"/>
      <c r="K210" s="140"/>
      <c r="L210" s="140"/>
      <c r="M210" s="140"/>
      <c r="N210" s="131"/>
    </row>
    <row r="211" spans="1:14" s="13" customFormat="1" ht="27.75" customHeight="1" x14ac:dyDescent="0.3">
      <c r="A211" s="43">
        <v>199</v>
      </c>
      <c r="B211" s="53" t="s">
        <v>43</v>
      </c>
      <c r="C211" s="24" t="s">
        <v>190</v>
      </c>
      <c r="D211" s="25" t="s">
        <v>146</v>
      </c>
      <c r="E211" s="83">
        <v>40</v>
      </c>
      <c r="F211" s="24" t="s">
        <v>190</v>
      </c>
      <c r="G211" s="25" t="s">
        <v>146</v>
      </c>
      <c r="H211" s="83">
        <v>40</v>
      </c>
      <c r="I211" s="77">
        <f t="shared" ref="I211:I217" si="98">IF(H211-E211&gt;0, H211-E211, 0)</f>
        <v>0</v>
      </c>
      <c r="J211" s="78">
        <f t="shared" ref="J211:J217" si="99">IF(H211-E211&lt;0, H211-E211, 0)</f>
        <v>0</v>
      </c>
      <c r="K211" s="42" t="s">
        <v>532</v>
      </c>
      <c r="L211" s="69" t="s">
        <v>355</v>
      </c>
      <c r="M211" s="74" t="s">
        <v>135</v>
      </c>
      <c r="N211" s="21"/>
    </row>
    <row r="212" spans="1:14" s="13" customFormat="1" ht="27.75" customHeight="1" x14ac:dyDescent="0.3">
      <c r="A212" s="43">
        <v>200</v>
      </c>
      <c r="B212" s="53" t="s">
        <v>43</v>
      </c>
      <c r="C212" s="44" t="s">
        <v>191</v>
      </c>
      <c r="D212" s="46" t="s">
        <v>146</v>
      </c>
      <c r="E212" s="48">
        <v>53</v>
      </c>
      <c r="F212" s="44" t="s">
        <v>191</v>
      </c>
      <c r="G212" s="46" t="s">
        <v>146</v>
      </c>
      <c r="H212" s="48">
        <v>53</v>
      </c>
      <c r="I212" s="77">
        <f t="shared" si="98"/>
        <v>0</v>
      </c>
      <c r="J212" s="78">
        <f t="shared" si="99"/>
        <v>0</v>
      </c>
      <c r="K212" s="19" t="s">
        <v>532</v>
      </c>
      <c r="L212" s="69" t="s">
        <v>355</v>
      </c>
      <c r="M212" s="74" t="s">
        <v>135</v>
      </c>
      <c r="N212" s="21"/>
    </row>
    <row r="213" spans="1:14" s="13" customFormat="1" ht="27.75" customHeight="1" x14ac:dyDescent="0.3">
      <c r="A213" s="43">
        <v>201</v>
      </c>
      <c r="B213" s="53" t="s">
        <v>43</v>
      </c>
      <c r="C213" s="44" t="s">
        <v>192</v>
      </c>
      <c r="D213" s="46" t="s">
        <v>129</v>
      </c>
      <c r="E213" s="48">
        <v>136</v>
      </c>
      <c r="F213" s="44" t="s">
        <v>192</v>
      </c>
      <c r="G213" s="46" t="s">
        <v>129</v>
      </c>
      <c r="H213" s="48">
        <v>129.19999999999999</v>
      </c>
      <c r="I213" s="48">
        <f t="shared" si="98"/>
        <v>0</v>
      </c>
      <c r="J213" s="14">
        <f t="shared" si="99"/>
        <v>-6.8000000000000114</v>
      </c>
      <c r="K213" s="19" t="s">
        <v>533</v>
      </c>
      <c r="L213" s="20" t="s">
        <v>376</v>
      </c>
      <c r="M213" s="74" t="s">
        <v>133</v>
      </c>
      <c r="N213" s="21"/>
    </row>
    <row r="214" spans="1:14" s="13" customFormat="1" ht="27.75" customHeight="1" x14ac:dyDescent="0.3">
      <c r="A214" s="43">
        <v>202</v>
      </c>
      <c r="B214" s="53" t="s">
        <v>43</v>
      </c>
      <c r="C214" s="44" t="s">
        <v>193</v>
      </c>
      <c r="D214" s="46" t="s">
        <v>129</v>
      </c>
      <c r="E214" s="48">
        <v>169</v>
      </c>
      <c r="F214" s="44" t="s">
        <v>193</v>
      </c>
      <c r="G214" s="46" t="s">
        <v>129</v>
      </c>
      <c r="H214" s="48">
        <v>171.2</v>
      </c>
      <c r="I214" s="48">
        <f t="shared" si="98"/>
        <v>2.1999999999999886</v>
      </c>
      <c r="J214" s="14">
        <f t="shared" si="99"/>
        <v>0</v>
      </c>
      <c r="K214" s="19" t="s">
        <v>533</v>
      </c>
      <c r="L214" s="20" t="s">
        <v>377</v>
      </c>
      <c r="M214" s="74" t="s">
        <v>133</v>
      </c>
      <c r="N214" s="21"/>
    </row>
    <row r="215" spans="1:14" s="13" customFormat="1" ht="27.75" customHeight="1" x14ac:dyDescent="0.3">
      <c r="A215" s="43">
        <v>203</v>
      </c>
      <c r="B215" s="53" t="s">
        <v>43</v>
      </c>
      <c r="C215" s="44" t="s">
        <v>27</v>
      </c>
      <c r="D215" s="46" t="s">
        <v>17</v>
      </c>
      <c r="E215" s="48">
        <v>136</v>
      </c>
      <c r="F215" s="44" t="s">
        <v>27</v>
      </c>
      <c r="G215" s="46" t="s">
        <v>17</v>
      </c>
      <c r="H215" s="48">
        <v>136</v>
      </c>
      <c r="I215" s="48">
        <f t="shared" si="98"/>
        <v>0</v>
      </c>
      <c r="J215" s="14">
        <f t="shared" si="99"/>
        <v>0</v>
      </c>
      <c r="K215" s="19" t="s">
        <v>534</v>
      </c>
      <c r="L215" s="20" t="s">
        <v>307</v>
      </c>
      <c r="M215" s="74" t="s">
        <v>135</v>
      </c>
      <c r="N215" s="21"/>
    </row>
    <row r="216" spans="1:14" s="13" customFormat="1" ht="27.75" customHeight="1" x14ac:dyDescent="0.3">
      <c r="A216" s="43">
        <v>204</v>
      </c>
      <c r="B216" s="53" t="s">
        <v>43</v>
      </c>
      <c r="C216" s="44" t="s">
        <v>28</v>
      </c>
      <c r="D216" s="46" t="s">
        <v>17</v>
      </c>
      <c r="E216" s="48">
        <v>53</v>
      </c>
      <c r="F216" s="44" t="s">
        <v>28</v>
      </c>
      <c r="G216" s="46" t="s">
        <v>17</v>
      </c>
      <c r="H216" s="48">
        <v>53</v>
      </c>
      <c r="I216" s="48">
        <f t="shared" si="98"/>
        <v>0</v>
      </c>
      <c r="J216" s="14">
        <f t="shared" si="99"/>
        <v>0</v>
      </c>
      <c r="K216" s="19" t="s">
        <v>534</v>
      </c>
      <c r="L216" s="20" t="s">
        <v>307</v>
      </c>
      <c r="M216" s="74" t="s">
        <v>135</v>
      </c>
      <c r="N216" s="21"/>
    </row>
    <row r="217" spans="1:14" s="13" customFormat="1" ht="27.75" customHeight="1" x14ac:dyDescent="0.3">
      <c r="A217" s="43">
        <v>205</v>
      </c>
      <c r="B217" s="53" t="s">
        <v>43</v>
      </c>
      <c r="C217" s="44" t="s">
        <v>157</v>
      </c>
      <c r="D217" s="46" t="s">
        <v>146</v>
      </c>
      <c r="E217" s="48">
        <v>175</v>
      </c>
      <c r="F217" s="44" t="s">
        <v>157</v>
      </c>
      <c r="G217" s="46" t="s">
        <v>146</v>
      </c>
      <c r="H217" s="48">
        <v>175</v>
      </c>
      <c r="I217" s="48">
        <f t="shared" si="98"/>
        <v>0</v>
      </c>
      <c r="J217" s="14">
        <f t="shared" si="99"/>
        <v>0</v>
      </c>
      <c r="K217" s="19" t="s">
        <v>534</v>
      </c>
      <c r="L217" s="20" t="s">
        <v>307</v>
      </c>
      <c r="M217" s="74" t="s">
        <v>135</v>
      </c>
      <c r="N217" s="21"/>
    </row>
    <row r="218" spans="1:14" s="13" customFormat="1" ht="27.75" customHeight="1" x14ac:dyDescent="0.3">
      <c r="A218" s="43">
        <v>206</v>
      </c>
      <c r="B218" s="53" t="s">
        <v>43</v>
      </c>
      <c r="C218" s="44" t="s">
        <v>27</v>
      </c>
      <c r="D218" s="46" t="s">
        <v>17</v>
      </c>
      <c r="E218" s="48">
        <v>136</v>
      </c>
      <c r="F218" s="44" t="s">
        <v>27</v>
      </c>
      <c r="G218" s="46" t="s">
        <v>17</v>
      </c>
      <c r="H218" s="48">
        <v>136</v>
      </c>
      <c r="I218" s="48">
        <f t="shared" ref="I218:I221" si="100">IF(H218-E218&gt;0, H218-E218, 0)</f>
        <v>0</v>
      </c>
      <c r="J218" s="14">
        <f t="shared" ref="J218:J221" si="101">IF(H218-E218&lt;0, H218-E218, 0)</f>
        <v>0</v>
      </c>
      <c r="K218" s="19" t="s">
        <v>535</v>
      </c>
      <c r="L218" s="20" t="s">
        <v>307</v>
      </c>
      <c r="M218" s="74" t="s">
        <v>135</v>
      </c>
      <c r="N218" s="21"/>
    </row>
    <row r="219" spans="1:14" s="13" customFormat="1" ht="27.75" customHeight="1" x14ac:dyDescent="0.3">
      <c r="A219" s="43">
        <v>207</v>
      </c>
      <c r="B219" s="53" t="s">
        <v>43</v>
      </c>
      <c r="C219" s="44" t="s">
        <v>28</v>
      </c>
      <c r="D219" s="46" t="s">
        <v>17</v>
      </c>
      <c r="E219" s="48">
        <v>53</v>
      </c>
      <c r="F219" s="44" t="s">
        <v>28</v>
      </c>
      <c r="G219" s="46" t="s">
        <v>17</v>
      </c>
      <c r="H219" s="48">
        <v>53</v>
      </c>
      <c r="I219" s="48">
        <f t="shared" si="100"/>
        <v>0</v>
      </c>
      <c r="J219" s="14">
        <f t="shared" si="101"/>
        <v>0</v>
      </c>
      <c r="K219" s="19" t="s">
        <v>535</v>
      </c>
      <c r="L219" s="20" t="s">
        <v>307</v>
      </c>
      <c r="M219" s="74" t="s">
        <v>135</v>
      </c>
      <c r="N219" s="21"/>
    </row>
    <row r="220" spans="1:14" s="13" customFormat="1" ht="27.75" customHeight="1" x14ac:dyDescent="0.3">
      <c r="A220" s="43">
        <v>208</v>
      </c>
      <c r="B220" s="53" t="s">
        <v>43</v>
      </c>
      <c r="C220" s="44" t="s">
        <v>157</v>
      </c>
      <c r="D220" s="46" t="s">
        <v>146</v>
      </c>
      <c r="E220" s="48">
        <v>175</v>
      </c>
      <c r="F220" s="44" t="s">
        <v>157</v>
      </c>
      <c r="G220" s="46" t="s">
        <v>146</v>
      </c>
      <c r="H220" s="48">
        <v>175</v>
      </c>
      <c r="I220" s="48">
        <f t="shared" si="100"/>
        <v>0</v>
      </c>
      <c r="J220" s="14">
        <f t="shared" si="101"/>
        <v>0</v>
      </c>
      <c r="K220" s="19" t="s">
        <v>535</v>
      </c>
      <c r="L220" s="20" t="s">
        <v>307</v>
      </c>
      <c r="M220" s="74" t="s">
        <v>135</v>
      </c>
      <c r="N220" s="21"/>
    </row>
    <row r="221" spans="1:14" s="13" customFormat="1" ht="27.75" customHeight="1" x14ac:dyDescent="0.3">
      <c r="A221" s="43">
        <v>209</v>
      </c>
      <c r="B221" s="53" t="s">
        <v>43</v>
      </c>
      <c r="C221" s="44" t="s">
        <v>194</v>
      </c>
      <c r="D221" s="46" t="s">
        <v>143</v>
      </c>
      <c r="E221" s="48">
        <v>2820</v>
      </c>
      <c r="F221" s="44" t="s">
        <v>194</v>
      </c>
      <c r="G221" s="12" t="s">
        <v>143</v>
      </c>
      <c r="H221" s="48">
        <v>2804.9</v>
      </c>
      <c r="I221" s="48">
        <f t="shared" si="100"/>
        <v>0</v>
      </c>
      <c r="J221" s="14">
        <f t="shared" si="101"/>
        <v>-15.099999999999909</v>
      </c>
      <c r="K221" s="79" t="s">
        <v>536</v>
      </c>
      <c r="L221" s="85" t="s">
        <v>378</v>
      </c>
      <c r="M221" s="74" t="s">
        <v>133</v>
      </c>
      <c r="N221" s="109"/>
    </row>
    <row r="222" spans="1:14" s="13" customFormat="1" ht="27.75" customHeight="1" x14ac:dyDescent="0.3">
      <c r="A222" s="126">
        <v>210</v>
      </c>
      <c r="B222" s="144" t="s">
        <v>189</v>
      </c>
      <c r="C222" s="150" t="s">
        <v>195</v>
      </c>
      <c r="D222" s="152" t="s">
        <v>143</v>
      </c>
      <c r="E222" s="146">
        <v>1554</v>
      </c>
      <c r="F222" s="44" t="s">
        <v>195</v>
      </c>
      <c r="G222" s="12" t="s">
        <v>143</v>
      </c>
      <c r="H222" s="48">
        <v>1505.2</v>
      </c>
      <c r="I222" s="146">
        <f>IF(H222+H223-E222&gt;0, H222+H223-E222, 0)</f>
        <v>0</v>
      </c>
      <c r="J222" s="148">
        <f>IF(H222+H223-E222&lt;0, H222+H223-E222, 0)</f>
        <v>-8.7999999999999545</v>
      </c>
      <c r="K222" s="154" t="s">
        <v>536</v>
      </c>
      <c r="L222" s="141" t="s">
        <v>378</v>
      </c>
      <c r="M222" s="129" t="s">
        <v>132</v>
      </c>
      <c r="N222" s="130"/>
    </row>
    <row r="223" spans="1:14" s="13" customFormat="1" ht="27.75" customHeight="1" x14ac:dyDescent="0.3">
      <c r="A223" s="127"/>
      <c r="B223" s="145"/>
      <c r="C223" s="151"/>
      <c r="D223" s="153"/>
      <c r="E223" s="147"/>
      <c r="F223" s="12" t="s">
        <v>197</v>
      </c>
      <c r="G223" s="12" t="s">
        <v>143</v>
      </c>
      <c r="H223" s="48">
        <v>40</v>
      </c>
      <c r="I223" s="147"/>
      <c r="J223" s="149"/>
      <c r="K223" s="155"/>
      <c r="L223" s="142"/>
      <c r="M223" s="129"/>
      <c r="N223" s="131"/>
    </row>
    <row r="224" spans="1:14" s="13" customFormat="1" ht="27.75" customHeight="1" x14ac:dyDescent="0.3">
      <c r="A224" s="43">
        <v>211</v>
      </c>
      <c r="B224" s="53" t="s">
        <v>189</v>
      </c>
      <c r="C224" s="44" t="s">
        <v>196</v>
      </c>
      <c r="D224" s="46" t="s">
        <v>143</v>
      </c>
      <c r="E224" s="48">
        <v>2307</v>
      </c>
      <c r="F224" s="44" t="s">
        <v>196</v>
      </c>
      <c r="G224" s="12" t="s">
        <v>143</v>
      </c>
      <c r="H224" s="48">
        <v>2364.8000000000002</v>
      </c>
      <c r="I224" s="48">
        <f t="shared" ref="I224:I226" si="102">IF(H224-E224&gt;0, H224-E224, 0)</f>
        <v>57.800000000000182</v>
      </c>
      <c r="J224" s="14">
        <f t="shared" ref="J224:J226" si="103">IF(H224-E224&lt;0, H224-E224, 0)</f>
        <v>0</v>
      </c>
      <c r="K224" s="79" t="s">
        <v>536</v>
      </c>
      <c r="L224" s="85" t="s">
        <v>378</v>
      </c>
      <c r="M224" s="74" t="s">
        <v>133</v>
      </c>
      <c r="N224" s="21"/>
    </row>
    <row r="225" spans="1:14" s="13" customFormat="1" ht="27.75" customHeight="1" x14ac:dyDescent="0.3">
      <c r="A225" s="43">
        <v>212</v>
      </c>
      <c r="B225" s="53" t="s">
        <v>189</v>
      </c>
      <c r="C225" s="44" t="s">
        <v>198</v>
      </c>
      <c r="D225" s="46" t="s">
        <v>199</v>
      </c>
      <c r="E225" s="48">
        <v>287</v>
      </c>
      <c r="F225" s="44" t="s">
        <v>198</v>
      </c>
      <c r="G225" s="46" t="s">
        <v>199</v>
      </c>
      <c r="H225" s="48">
        <v>287</v>
      </c>
      <c r="I225" s="48">
        <f t="shared" si="102"/>
        <v>0</v>
      </c>
      <c r="J225" s="14">
        <f t="shared" si="103"/>
        <v>0</v>
      </c>
      <c r="K225" s="19" t="s">
        <v>537</v>
      </c>
      <c r="L225" s="20" t="s">
        <v>307</v>
      </c>
      <c r="M225" s="74" t="s">
        <v>135</v>
      </c>
      <c r="N225" s="21"/>
    </row>
    <row r="226" spans="1:14" s="13" customFormat="1" ht="27.75" customHeight="1" x14ac:dyDescent="0.3">
      <c r="A226" s="43">
        <v>213</v>
      </c>
      <c r="B226" s="53" t="s">
        <v>189</v>
      </c>
      <c r="C226" s="44" t="s">
        <v>200</v>
      </c>
      <c r="D226" s="46" t="s">
        <v>128</v>
      </c>
      <c r="E226" s="48">
        <v>208</v>
      </c>
      <c r="F226" s="44" t="s">
        <v>200</v>
      </c>
      <c r="G226" s="46" t="s">
        <v>128</v>
      </c>
      <c r="H226" s="48">
        <v>208</v>
      </c>
      <c r="I226" s="48">
        <f t="shared" si="102"/>
        <v>0</v>
      </c>
      <c r="J226" s="14">
        <f t="shared" si="103"/>
        <v>0</v>
      </c>
      <c r="K226" s="19" t="s">
        <v>538</v>
      </c>
      <c r="L226" s="22" t="s">
        <v>379</v>
      </c>
      <c r="M226" s="74" t="s">
        <v>133</v>
      </c>
      <c r="N226" s="21" t="s">
        <v>125</v>
      </c>
    </row>
    <row r="227" spans="1:14" s="13" customFormat="1" ht="27.75" customHeight="1" x14ac:dyDescent="0.3">
      <c r="A227" s="43">
        <v>214</v>
      </c>
      <c r="B227" s="53" t="s">
        <v>189</v>
      </c>
      <c r="C227" s="44" t="s">
        <v>201</v>
      </c>
      <c r="D227" s="46" t="s">
        <v>178</v>
      </c>
      <c r="E227" s="48">
        <v>73</v>
      </c>
      <c r="F227" s="44" t="s">
        <v>201</v>
      </c>
      <c r="G227" s="46" t="s">
        <v>178</v>
      </c>
      <c r="H227" s="48">
        <v>0</v>
      </c>
      <c r="I227" s="48">
        <f t="shared" ref="I227:I228" si="104">IF(H227-E227&gt;0, H227-E227, 0)</f>
        <v>0</v>
      </c>
      <c r="J227" s="14">
        <f t="shared" ref="J227:J228" si="105">IF(H227-E227&lt;0, H227-E227, 0)</f>
        <v>-73</v>
      </c>
      <c r="K227" s="19" t="s">
        <v>539</v>
      </c>
      <c r="L227" s="20" t="s">
        <v>380</v>
      </c>
      <c r="M227" s="74" t="s">
        <v>133</v>
      </c>
      <c r="N227" s="21"/>
    </row>
    <row r="228" spans="1:14" s="13" customFormat="1" ht="27.75" customHeight="1" x14ac:dyDescent="0.3">
      <c r="A228" s="43">
        <v>215</v>
      </c>
      <c r="B228" s="53" t="s">
        <v>189</v>
      </c>
      <c r="C228" s="44" t="s">
        <v>202</v>
      </c>
      <c r="D228" s="46" t="s">
        <v>178</v>
      </c>
      <c r="E228" s="48">
        <v>169</v>
      </c>
      <c r="F228" s="44" t="s">
        <v>202</v>
      </c>
      <c r="G228" s="46" t="s">
        <v>178</v>
      </c>
      <c r="H228" s="48">
        <v>0</v>
      </c>
      <c r="I228" s="48">
        <f t="shared" si="104"/>
        <v>0</v>
      </c>
      <c r="J228" s="14">
        <f t="shared" si="105"/>
        <v>-169</v>
      </c>
      <c r="K228" s="19" t="s">
        <v>539</v>
      </c>
      <c r="L228" s="20" t="s">
        <v>381</v>
      </c>
      <c r="M228" s="74" t="s">
        <v>133</v>
      </c>
      <c r="N228" s="21"/>
    </row>
    <row r="229" spans="1:14" s="13" customFormat="1" ht="27.75" customHeight="1" x14ac:dyDescent="0.3">
      <c r="A229" s="126">
        <v>216</v>
      </c>
      <c r="B229" s="144" t="s">
        <v>189</v>
      </c>
      <c r="C229" s="150" t="s">
        <v>203</v>
      </c>
      <c r="D229" s="152" t="s">
        <v>178</v>
      </c>
      <c r="E229" s="146">
        <v>5780</v>
      </c>
      <c r="F229" s="12" t="s">
        <v>204</v>
      </c>
      <c r="G229" s="12" t="s">
        <v>178</v>
      </c>
      <c r="H229" s="48">
        <v>4628.5</v>
      </c>
      <c r="I229" s="146">
        <f>IF(H229+H230-E229&gt;0, H229+H230-E229, 0)</f>
        <v>0</v>
      </c>
      <c r="J229" s="148">
        <f>IF(H229+H230-E229&lt;0, H229+H230-E229, 0)</f>
        <v>0</v>
      </c>
      <c r="K229" s="139" t="s">
        <v>540</v>
      </c>
      <c r="L229" s="141" t="s">
        <v>381</v>
      </c>
      <c r="M229" s="139" t="s">
        <v>133</v>
      </c>
      <c r="N229" s="130"/>
    </row>
    <row r="230" spans="1:14" s="13" customFormat="1" ht="27.75" customHeight="1" x14ac:dyDescent="0.3">
      <c r="A230" s="127"/>
      <c r="B230" s="145"/>
      <c r="C230" s="151"/>
      <c r="D230" s="153"/>
      <c r="E230" s="147"/>
      <c r="F230" s="12" t="s">
        <v>205</v>
      </c>
      <c r="G230" s="12" t="s">
        <v>178</v>
      </c>
      <c r="H230" s="48">
        <v>1151.5</v>
      </c>
      <c r="I230" s="147"/>
      <c r="J230" s="149"/>
      <c r="K230" s="140"/>
      <c r="L230" s="142"/>
      <c r="M230" s="143"/>
      <c r="N230" s="131"/>
    </row>
    <row r="231" spans="1:14" s="13" customFormat="1" ht="27.75" customHeight="1" x14ac:dyDescent="0.3">
      <c r="A231" s="43">
        <v>217</v>
      </c>
      <c r="B231" s="53" t="s">
        <v>189</v>
      </c>
      <c r="C231" s="44" t="s">
        <v>200</v>
      </c>
      <c r="D231" s="46" t="s">
        <v>128</v>
      </c>
      <c r="E231" s="48">
        <v>208</v>
      </c>
      <c r="F231" s="44" t="s">
        <v>200</v>
      </c>
      <c r="G231" s="46" t="s">
        <v>128</v>
      </c>
      <c r="H231" s="48">
        <v>208</v>
      </c>
      <c r="I231" s="48">
        <f t="shared" ref="I231:I232" si="106">IF(H231-E231&gt;0, H231-E231, 0)</f>
        <v>0</v>
      </c>
      <c r="J231" s="14">
        <f t="shared" ref="J231:J232" si="107">IF(H231-E231&lt;0, H231-E231, 0)</f>
        <v>0</v>
      </c>
      <c r="K231" s="19" t="s">
        <v>538</v>
      </c>
      <c r="L231" s="20" t="s">
        <v>382</v>
      </c>
      <c r="M231" s="74" t="s">
        <v>133</v>
      </c>
      <c r="N231" s="21" t="s">
        <v>125</v>
      </c>
    </row>
    <row r="232" spans="1:14" s="13" customFormat="1" ht="27.75" customHeight="1" x14ac:dyDescent="0.3">
      <c r="A232" s="43">
        <v>218</v>
      </c>
      <c r="B232" s="53" t="s">
        <v>43</v>
      </c>
      <c r="C232" s="72" t="s">
        <v>157</v>
      </c>
      <c r="D232" s="71" t="s">
        <v>146</v>
      </c>
      <c r="E232" s="77">
        <v>175</v>
      </c>
      <c r="F232" s="72" t="s">
        <v>157</v>
      </c>
      <c r="G232" s="46" t="s">
        <v>146</v>
      </c>
      <c r="H232" s="48">
        <v>175</v>
      </c>
      <c r="I232" s="48">
        <f t="shared" si="106"/>
        <v>0</v>
      </c>
      <c r="J232" s="14">
        <f t="shared" si="107"/>
        <v>0</v>
      </c>
      <c r="K232" s="19" t="s">
        <v>541</v>
      </c>
      <c r="L232" s="20" t="s">
        <v>356</v>
      </c>
      <c r="M232" s="74" t="s">
        <v>135</v>
      </c>
      <c r="N232" s="21"/>
    </row>
    <row r="233" spans="1:14" s="13" customFormat="1" ht="27.75" customHeight="1" x14ac:dyDescent="0.3">
      <c r="A233" s="43">
        <v>219</v>
      </c>
      <c r="B233" s="53" t="s">
        <v>43</v>
      </c>
      <c r="C233" s="60" t="s">
        <v>85</v>
      </c>
      <c r="D233" s="81" t="s">
        <v>38</v>
      </c>
      <c r="E233" s="34">
        <v>215</v>
      </c>
      <c r="F233" s="60" t="s">
        <v>85</v>
      </c>
      <c r="G233" s="81" t="s">
        <v>38</v>
      </c>
      <c r="H233" s="34">
        <v>215</v>
      </c>
      <c r="I233" s="48">
        <f t="shared" ref="I233" si="108">IF(H233-E233&gt;0, H233-E233, 0)</f>
        <v>0</v>
      </c>
      <c r="J233" s="14">
        <f t="shared" ref="J233" si="109">IF(H233-E233&lt;0, H233-E233, 0)</f>
        <v>0</v>
      </c>
      <c r="K233" s="81" t="s">
        <v>542</v>
      </c>
      <c r="L233" s="41"/>
      <c r="M233" s="74" t="s">
        <v>96</v>
      </c>
      <c r="N233" s="21"/>
    </row>
    <row r="234" spans="1:14" s="13" customFormat="1" ht="27.75" customHeight="1" x14ac:dyDescent="0.3">
      <c r="A234" s="43">
        <v>220</v>
      </c>
      <c r="B234" s="53" t="s">
        <v>43</v>
      </c>
      <c r="C234" s="24" t="s">
        <v>206</v>
      </c>
      <c r="D234" s="25" t="s">
        <v>129</v>
      </c>
      <c r="E234" s="83">
        <v>1088</v>
      </c>
      <c r="F234" s="24" t="s">
        <v>206</v>
      </c>
      <c r="G234" s="25" t="s">
        <v>129</v>
      </c>
      <c r="H234" s="83">
        <v>1088</v>
      </c>
      <c r="I234" s="48">
        <f t="shared" ref="I234:I235" si="110">IF(H234-E234&gt;0, H234-E234, 0)</f>
        <v>0</v>
      </c>
      <c r="J234" s="14">
        <f t="shared" ref="J234:J235" si="111">IF(H234-E234&lt;0, H234-E234, 0)</f>
        <v>0</v>
      </c>
      <c r="K234" s="42" t="s">
        <v>543</v>
      </c>
      <c r="L234" s="20" t="s">
        <v>357</v>
      </c>
      <c r="M234" s="74" t="s">
        <v>139</v>
      </c>
      <c r="N234" s="21"/>
    </row>
    <row r="235" spans="1:14" s="13" customFormat="1" ht="27.75" customHeight="1" x14ac:dyDescent="0.3">
      <c r="A235" s="43">
        <v>221</v>
      </c>
      <c r="B235" s="53" t="s">
        <v>43</v>
      </c>
      <c r="C235" s="44" t="s">
        <v>207</v>
      </c>
      <c r="D235" s="46" t="s">
        <v>146</v>
      </c>
      <c r="E235" s="48">
        <v>23</v>
      </c>
      <c r="F235" s="44" t="s">
        <v>207</v>
      </c>
      <c r="G235" s="46" t="s">
        <v>146</v>
      </c>
      <c r="H235" s="48">
        <v>23</v>
      </c>
      <c r="I235" s="48">
        <f t="shared" si="110"/>
        <v>0</v>
      </c>
      <c r="J235" s="14">
        <f t="shared" si="111"/>
        <v>0</v>
      </c>
      <c r="K235" s="19" t="s">
        <v>543</v>
      </c>
      <c r="L235" s="20" t="s">
        <v>357</v>
      </c>
      <c r="M235" s="74" t="s">
        <v>139</v>
      </c>
      <c r="N235" s="21"/>
    </row>
    <row r="236" spans="1:14" s="13" customFormat="1" ht="27.75" customHeight="1" x14ac:dyDescent="0.3">
      <c r="A236" s="43">
        <v>222</v>
      </c>
      <c r="B236" s="53" t="s">
        <v>43</v>
      </c>
      <c r="C236" s="44" t="s">
        <v>208</v>
      </c>
      <c r="D236" s="46" t="s">
        <v>156</v>
      </c>
      <c r="E236" s="48">
        <v>803</v>
      </c>
      <c r="F236" s="44" t="s">
        <v>208</v>
      </c>
      <c r="G236" s="46" t="s">
        <v>156</v>
      </c>
      <c r="H236" s="48">
        <v>803</v>
      </c>
      <c r="I236" s="48">
        <f t="shared" ref="I236" si="112">IF(H236-E236&gt;0, H236-E236, 0)</f>
        <v>0</v>
      </c>
      <c r="J236" s="14">
        <f t="shared" ref="J236" si="113">IF(H236-E236&lt;0, H236-E236, 0)</f>
        <v>0</v>
      </c>
      <c r="K236" s="19" t="s">
        <v>544</v>
      </c>
      <c r="L236" s="20" t="s">
        <v>358</v>
      </c>
      <c r="M236" s="74" t="s">
        <v>135</v>
      </c>
      <c r="N236" s="21"/>
    </row>
    <row r="237" spans="1:14" s="13" customFormat="1" ht="27.75" customHeight="1" x14ac:dyDescent="0.3">
      <c r="A237" s="43">
        <v>223</v>
      </c>
      <c r="B237" s="53" t="s">
        <v>43</v>
      </c>
      <c r="C237" s="72" t="s">
        <v>209</v>
      </c>
      <c r="D237" s="71" t="s">
        <v>143</v>
      </c>
      <c r="E237" s="77">
        <v>2159</v>
      </c>
      <c r="F237" s="72" t="s">
        <v>209</v>
      </c>
      <c r="G237" s="71" t="s">
        <v>143</v>
      </c>
      <c r="H237" s="77">
        <v>2166.1999999999998</v>
      </c>
      <c r="I237" s="48">
        <f t="shared" ref="I237:I239" si="114">IF(H237-E237&gt;0, H237-E237, 0)</f>
        <v>7.1999999999998181</v>
      </c>
      <c r="J237" s="14">
        <f t="shared" ref="J237:J239" si="115">IF(H237-E237&lt;0, H237-E237, 0)</f>
        <v>0</v>
      </c>
      <c r="K237" s="19" t="s">
        <v>545</v>
      </c>
      <c r="L237" s="22" t="s">
        <v>383</v>
      </c>
      <c r="M237" s="74" t="s">
        <v>133</v>
      </c>
      <c r="N237" s="21"/>
    </row>
    <row r="238" spans="1:14" s="13" customFormat="1" ht="27.75" customHeight="1" x14ac:dyDescent="0.3">
      <c r="A238" s="43">
        <v>224</v>
      </c>
      <c r="B238" s="53" t="s">
        <v>43</v>
      </c>
      <c r="C238" s="72" t="s">
        <v>206</v>
      </c>
      <c r="D238" s="71" t="s">
        <v>129</v>
      </c>
      <c r="E238" s="77">
        <v>1088</v>
      </c>
      <c r="F238" s="72" t="s">
        <v>206</v>
      </c>
      <c r="G238" s="71" t="s">
        <v>129</v>
      </c>
      <c r="H238" s="77">
        <v>1088</v>
      </c>
      <c r="I238" s="48">
        <f t="shared" si="114"/>
        <v>0</v>
      </c>
      <c r="J238" s="14">
        <f t="shared" si="115"/>
        <v>0</v>
      </c>
      <c r="K238" s="19" t="s">
        <v>543</v>
      </c>
      <c r="L238" s="20" t="s">
        <v>357</v>
      </c>
      <c r="M238" s="74" t="s">
        <v>139</v>
      </c>
      <c r="N238" s="21"/>
    </row>
    <row r="239" spans="1:14" s="13" customFormat="1" ht="27.75" customHeight="1" x14ac:dyDescent="0.3">
      <c r="A239" s="43">
        <v>225</v>
      </c>
      <c r="B239" s="53" t="s">
        <v>43</v>
      </c>
      <c r="C239" s="44" t="s">
        <v>207</v>
      </c>
      <c r="D239" s="46" t="s">
        <v>146</v>
      </c>
      <c r="E239" s="48">
        <v>23</v>
      </c>
      <c r="F239" s="44" t="s">
        <v>207</v>
      </c>
      <c r="G239" s="46" t="s">
        <v>146</v>
      </c>
      <c r="H239" s="48">
        <v>23</v>
      </c>
      <c r="I239" s="48">
        <f t="shared" si="114"/>
        <v>0</v>
      </c>
      <c r="J239" s="14">
        <f t="shared" si="115"/>
        <v>0</v>
      </c>
      <c r="K239" s="19" t="s">
        <v>543</v>
      </c>
      <c r="L239" s="20" t="s">
        <v>357</v>
      </c>
      <c r="M239" s="74" t="s">
        <v>139</v>
      </c>
      <c r="N239" s="21"/>
    </row>
    <row r="240" spans="1:14" s="13" customFormat="1" ht="27.75" customHeight="1" x14ac:dyDescent="0.3">
      <c r="A240" s="43">
        <v>226</v>
      </c>
      <c r="B240" s="53" t="s">
        <v>43</v>
      </c>
      <c r="C240" s="58" t="s">
        <v>210</v>
      </c>
      <c r="D240" s="56" t="s">
        <v>156</v>
      </c>
      <c r="E240" s="57">
        <v>116</v>
      </c>
      <c r="F240" s="58" t="s">
        <v>210</v>
      </c>
      <c r="G240" s="56" t="s">
        <v>156</v>
      </c>
      <c r="H240" s="57">
        <v>116</v>
      </c>
      <c r="I240" s="57">
        <f t="shared" ref="I240:I244" si="116">IF(H240-E240&gt;0, H240-E240, 0)</f>
        <v>0</v>
      </c>
      <c r="J240" s="59">
        <f t="shared" ref="J240:J244" si="117">IF(H240-E240&lt;0, H240-E240, 0)</f>
        <v>0</v>
      </c>
      <c r="K240" s="19" t="s">
        <v>546</v>
      </c>
      <c r="L240" s="20" t="s">
        <v>384</v>
      </c>
      <c r="M240" s="74" t="s">
        <v>135</v>
      </c>
      <c r="N240" s="21"/>
    </row>
    <row r="241" spans="1:14" s="13" customFormat="1" ht="27.75" customHeight="1" x14ac:dyDescent="0.3">
      <c r="A241" s="43">
        <v>227</v>
      </c>
      <c r="B241" s="53" t="s">
        <v>43</v>
      </c>
      <c r="C241" s="72" t="s">
        <v>206</v>
      </c>
      <c r="D241" s="71" t="s">
        <v>129</v>
      </c>
      <c r="E241" s="77">
        <v>1088</v>
      </c>
      <c r="F241" s="72" t="s">
        <v>206</v>
      </c>
      <c r="G241" s="71" t="s">
        <v>129</v>
      </c>
      <c r="H241" s="77">
        <v>1088</v>
      </c>
      <c r="I241" s="48">
        <f t="shared" si="116"/>
        <v>0</v>
      </c>
      <c r="J241" s="14">
        <f t="shared" si="117"/>
        <v>0</v>
      </c>
      <c r="K241" s="19" t="s">
        <v>543</v>
      </c>
      <c r="L241" s="20" t="s">
        <v>357</v>
      </c>
      <c r="M241" s="74" t="s">
        <v>139</v>
      </c>
      <c r="N241" s="21"/>
    </row>
    <row r="242" spans="1:14" s="13" customFormat="1" ht="27.75" customHeight="1" x14ac:dyDescent="0.3">
      <c r="A242" s="43">
        <v>228</v>
      </c>
      <c r="B242" s="53" t="s">
        <v>43</v>
      </c>
      <c r="C242" s="44" t="s">
        <v>207</v>
      </c>
      <c r="D242" s="46" t="s">
        <v>146</v>
      </c>
      <c r="E242" s="48">
        <v>23</v>
      </c>
      <c r="F242" s="44" t="s">
        <v>207</v>
      </c>
      <c r="G242" s="46" t="s">
        <v>146</v>
      </c>
      <c r="H242" s="48">
        <v>23</v>
      </c>
      <c r="I242" s="48">
        <f t="shared" si="116"/>
        <v>0</v>
      </c>
      <c r="J242" s="14">
        <f t="shared" si="117"/>
        <v>0</v>
      </c>
      <c r="K242" s="19" t="s">
        <v>543</v>
      </c>
      <c r="L242" s="20" t="s">
        <v>357</v>
      </c>
      <c r="M242" s="74" t="s">
        <v>139</v>
      </c>
      <c r="N242" s="21"/>
    </row>
    <row r="243" spans="1:14" s="13" customFormat="1" ht="27.75" customHeight="1" x14ac:dyDescent="0.3">
      <c r="A243" s="43">
        <v>229</v>
      </c>
      <c r="B243" s="53" t="s">
        <v>43</v>
      </c>
      <c r="C243" s="44" t="s">
        <v>211</v>
      </c>
      <c r="D243" s="46" t="s">
        <v>146</v>
      </c>
      <c r="E243" s="48">
        <v>3</v>
      </c>
      <c r="F243" s="44" t="s">
        <v>211</v>
      </c>
      <c r="G243" s="46" t="s">
        <v>146</v>
      </c>
      <c r="H243" s="48">
        <v>0</v>
      </c>
      <c r="I243" s="48">
        <f t="shared" si="116"/>
        <v>0</v>
      </c>
      <c r="J243" s="14">
        <f t="shared" si="117"/>
        <v>-3</v>
      </c>
      <c r="K243" s="88" t="s">
        <v>547</v>
      </c>
      <c r="L243" s="22" t="s">
        <v>385</v>
      </c>
      <c r="M243" s="74" t="s">
        <v>133</v>
      </c>
      <c r="N243" s="21"/>
    </row>
    <row r="244" spans="1:14" s="13" customFormat="1" ht="27.75" customHeight="1" x14ac:dyDescent="0.3">
      <c r="A244" s="43">
        <v>230</v>
      </c>
      <c r="B244" s="53" t="s">
        <v>43</v>
      </c>
      <c r="C244" s="44" t="s">
        <v>212</v>
      </c>
      <c r="D244" s="46" t="s">
        <v>128</v>
      </c>
      <c r="E244" s="48">
        <v>344</v>
      </c>
      <c r="F244" s="44" t="s">
        <v>212</v>
      </c>
      <c r="G244" s="46" t="s">
        <v>128</v>
      </c>
      <c r="H244" s="48">
        <v>339.2</v>
      </c>
      <c r="I244" s="48">
        <f t="shared" si="116"/>
        <v>0</v>
      </c>
      <c r="J244" s="14">
        <f t="shared" si="117"/>
        <v>-4.8000000000000114</v>
      </c>
      <c r="K244" s="88" t="s">
        <v>547</v>
      </c>
      <c r="L244" s="22" t="s">
        <v>386</v>
      </c>
      <c r="M244" s="74" t="s">
        <v>135</v>
      </c>
      <c r="N244" s="21"/>
    </row>
    <row r="245" spans="1:14" s="13" customFormat="1" ht="27.75" customHeight="1" x14ac:dyDescent="0.3">
      <c r="A245" s="43">
        <v>231</v>
      </c>
      <c r="B245" s="53" t="s">
        <v>43</v>
      </c>
      <c r="C245" s="44" t="s">
        <v>212</v>
      </c>
      <c r="D245" s="46" t="s">
        <v>128</v>
      </c>
      <c r="E245" s="48">
        <v>344</v>
      </c>
      <c r="F245" s="44" t="s">
        <v>212</v>
      </c>
      <c r="G245" s="46" t="s">
        <v>128</v>
      </c>
      <c r="H245" s="48">
        <v>339.2</v>
      </c>
      <c r="I245" s="48">
        <f t="shared" ref="I245:I248" si="118">IF(H245-E245&gt;0, H245-E245, 0)</f>
        <v>0</v>
      </c>
      <c r="J245" s="14">
        <f t="shared" ref="J245:J248" si="119">IF(H245-E245&lt;0, H245-E245, 0)</f>
        <v>-4.8000000000000114</v>
      </c>
      <c r="K245" s="19" t="s">
        <v>548</v>
      </c>
      <c r="L245" s="20" t="s">
        <v>387</v>
      </c>
      <c r="M245" s="74" t="s">
        <v>124</v>
      </c>
      <c r="N245" s="21" t="s">
        <v>125</v>
      </c>
    </row>
    <row r="246" spans="1:14" s="13" customFormat="1" ht="27.75" customHeight="1" x14ac:dyDescent="0.3">
      <c r="A246" s="43">
        <v>232</v>
      </c>
      <c r="B246" s="53" t="s">
        <v>43</v>
      </c>
      <c r="C246" s="44" t="s">
        <v>213</v>
      </c>
      <c r="D246" s="46" t="s">
        <v>129</v>
      </c>
      <c r="E246" s="48">
        <v>988</v>
      </c>
      <c r="F246" s="44" t="s">
        <v>213</v>
      </c>
      <c r="G246" s="46" t="s">
        <v>129</v>
      </c>
      <c r="H246" s="48">
        <v>963.5</v>
      </c>
      <c r="I246" s="48">
        <f t="shared" si="118"/>
        <v>0</v>
      </c>
      <c r="J246" s="14">
        <f t="shared" si="119"/>
        <v>-24.5</v>
      </c>
      <c r="K246" s="19" t="s">
        <v>549</v>
      </c>
      <c r="L246" s="22" t="s">
        <v>388</v>
      </c>
      <c r="M246" s="74" t="s">
        <v>135</v>
      </c>
      <c r="N246" s="21"/>
    </row>
    <row r="247" spans="1:14" s="13" customFormat="1" ht="27.75" customHeight="1" x14ac:dyDescent="0.3">
      <c r="A247" s="43">
        <v>233</v>
      </c>
      <c r="B247" s="53" t="s">
        <v>43</v>
      </c>
      <c r="C247" s="72" t="s">
        <v>206</v>
      </c>
      <c r="D247" s="71" t="s">
        <v>129</v>
      </c>
      <c r="E247" s="77">
        <v>1088</v>
      </c>
      <c r="F247" s="72" t="s">
        <v>206</v>
      </c>
      <c r="G247" s="71" t="s">
        <v>129</v>
      </c>
      <c r="H247" s="77">
        <v>1088</v>
      </c>
      <c r="I247" s="48">
        <f t="shared" si="118"/>
        <v>0</v>
      </c>
      <c r="J247" s="14">
        <f t="shared" si="119"/>
        <v>0</v>
      </c>
      <c r="K247" s="19" t="s">
        <v>543</v>
      </c>
      <c r="L247" s="20" t="s">
        <v>357</v>
      </c>
      <c r="M247" s="74" t="s">
        <v>139</v>
      </c>
      <c r="N247" s="21"/>
    </row>
    <row r="248" spans="1:14" s="13" customFormat="1" ht="27.75" customHeight="1" x14ac:dyDescent="0.3">
      <c r="A248" s="43">
        <v>234</v>
      </c>
      <c r="B248" s="82" t="s">
        <v>43</v>
      </c>
      <c r="C248" s="72" t="s">
        <v>207</v>
      </c>
      <c r="D248" s="71" t="s">
        <v>146</v>
      </c>
      <c r="E248" s="77">
        <v>23</v>
      </c>
      <c r="F248" s="72" t="s">
        <v>207</v>
      </c>
      <c r="G248" s="71" t="s">
        <v>146</v>
      </c>
      <c r="H248" s="77">
        <v>23</v>
      </c>
      <c r="I248" s="77">
        <f t="shared" si="118"/>
        <v>0</v>
      </c>
      <c r="J248" s="78">
        <f t="shared" si="119"/>
        <v>0</v>
      </c>
      <c r="K248" s="74" t="s">
        <v>543</v>
      </c>
      <c r="L248" s="20" t="s">
        <v>357</v>
      </c>
      <c r="M248" s="74" t="s">
        <v>139</v>
      </c>
      <c r="N248" s="21"/>
    </row>
    <row r="249" spans="1:14" s="13" customFormat="1" ht="27.75" customHeight="1" x14ac:dyDescent="0.3">
      <c r="A249" s="43">
        <v>235</v>
      </c>
      <c r="B249" s="82" t="s">
        <v>43</v>
      </c>
      <c r="C249" s="80" t="s">
        <v>86</v>
      </c>
      <c r="D249" s="81" t="s">
        <v>45</v>
      </c>
      <c r="E249" s="84">
        <v>46</v>
      </c>
      <c r="F249" s="80" t="s">
        <v>86</v>
      </c>
      <c r="G249" s="81" t="s">
        <v>45</v>
      </c>
      <c r="H249" s="84">
        <v>46</v>
      </c>
      <c r="I249" s="90">
        <f t="shared" ref="I249:I253" si="120">IF(H249-E249&gt;0, H249-E249, 0)</f>
        <v>0</v>
      </c>
      <c r="J249" s="91">
        <f t="shared" ref="J249:J253" si="121">IF(H249-E249&lt;0, H249-E249, 0)</f>
        <v>0</v>
      </c>
      <c r="K249" s="81" t="s">
        <v>550</v>
      </c>
      <c r="L249" s="20"/>
      <c r="M249" s="74" t="s">
        <v>96</v>
      </c>
      <c r="N249" s="21"/>
    </row>
    <row r="250" spans="1:14" s="13" customFormat="1" ht="27.75" customHeight="1" x14ac:dyDescent="0.3">
      <c r="A250" s="126">
        <v>236</v>
      </c>
      <c r="B250" s="132" t="s">
        <v>189</v>
      </c>
      <c r="C250" s="134" t="s">
        <v>87</v>
      </c>
      <c r="D250" s="128" t="s">
        <v>45</v>
      </c>
      <c r="E250" s="135">
        <v>317</v>
      </c>
      <c r="F250" s="80" t="s">
        <v>214</v>
      </c>
      <c r="G250" s="81" t="s">
        <v>45</v>
      </c>
      <c r="H250" s="84">
        <v>241.6</v>
      </c>
      <c r="I250" s="137">
        <f>IF(H250+H251-E250&gt;0, H250+H251-E250, 0)</f>
        <v>0</v>
      </c>
      <c r="J250" s="138">
        <f>IF(H250+H251-E250&lt;0, H250+H251-E250, 0)</f>
        <v>0</v>
      </c>
      <c r="K250" s="128" t="s">
        <v>550</v>
      </c>
      <c r="L250" s="129"/>
      <c r="M250" s="129" t="s">
        <v>96</v>
      </c>
      <c r="N250" s="130"/>
    </row>
    <row r="251" spans="1:14" s="13" customFormat="1" ht="27.75" customHeight="1" x14ac:dyDescent="0.3">
      <c r="A251" s="127"/>
      <c r="B251" s="133"/>
      <c r="C251" s="134"/>
      <c r="D251" s="128"/>
      <c r="E251" s="136"/>
      <c r="F251" s="80" t="s">
        <v>215</v>
      </c>
      <c r="G251" s="81" t="s">
        <v>45</v>
      </c>
      <c r="H251" s="84">
        <v>75.400000000000006</v>
      </c>
      <c r="I251" s="137"/>
      <c r="J251" s="138"/>
      <c r="K251" s="128"/>
      <c r="L251" s="129"/>
      <c r="M251" s="129"/>
      <c r="N251" s="131"/>
    </row>
    <row r="252" spans="1:14" s="13" customFormat="1" ht="27.75" customHeight="1" x14ac:dyDescent="0.3">
      <c r="A252" s="43">
        <v>237</v>
      </c>
      <c r="B252" s="89" t="s">
        <v>189</v>
      </c>
      <c r="C252" s="80" t="s">
        <v>88</v>
      </c>
      <c r="D252" s="81" t="s">
        <v>45</v>
      </c>
      <c r="E252" s="84">
        <v>50</v>
      </c>
      <c r="F252" s="80" t="s">
        <v>88</v>
      </c>
      <c r="G252" s="81" t="s">
        <v>45</v>
      </c>
      <c r="H252" s="84">
        <v>50</v>
      </c>
      <c r="I252" s="90">
        <f t="shared" si="120"/>
        <v>0</v>
      </c>
      <c r="J252" s="91">
        <f t="shared" si="121"/>
        <v>0</v>
      </c>
      <c r="K252" s="81" t="s">
        <v>550</v>
      </c>
      <c r="L252" s="20"/>
      <c r="M252" s="74" t="s">
        <v>96</v>
      </c>
      <c r="N252" s="21"/>
    </row>
    <row r="253" spans="1:14" s="13" customFormat="1" ht="27.75" customHeight="1" x14ac:dyDescent="0.3">
      <c r="A253" s="43">
        <v>238</v>
      </c>
      <c r="B253" s="89" t="s">
        <v>189</v>
      </c>
      <c r="C253" s="80" t="s">
        <v>89</v>
      </c>
      <c r="D253" s="81" t="s">
        <v>45</v>
      </c>
      <c r="E253" s="84">
        <v>33</v>
      </c>
      <c r="F253" s="80" t="s">
        <v>89</v>
      </c>
      <c r="G253" s="81" t="s">
        <v>45</v>
      </c>
      <c r="H253" s="84">
        <v>33</v>
      </c>
      <c r="I253" s="90">
        <f t="shared" si="120"/>
        <v>0</v>
      </c>
      <c r="J253" s="91">
        <f t="shared" si="121"/>
        <v>0</v>
      </c>
      <c r="K253" s="81" t="s">
        <v>550</v>
      </c>
      <c r="L253" s="20"/>
      <c r="M253" s="74" t="s">
        <v>96</v>
      </c>
      <c r="N253" s="21"/>
    </row>
    <row r="254" spans="1:14" s="13" customFormat="1" ht="27.75" customHeight="1" x14ac:dyDescent="0.3">
      <c r="A254" s="43">
        <v>239</v>
      </c>
      <c r="B254" s="89" t="s">
        <v>189</v>
      </c>
      <c r="C254" s="86" t="s">
        <v>157</v>
      </c>
      <c r="D254" s="87" t="s">
        <v>146</v>
      </c>
      <c r="E254" s="90">
        <v>175</v>
      </c>
      <c r="F254" s="86" t="s">
        <v>157</v>
      </c>
      <c r="G254" s="87" t="s">
        <v>146</v>
      </c>
      <c r="H254" s="90">
        <v>175</v>
      </c>
      <c r="I254" s="90">
        <f t="shared" ref="I254" si="122">IF(H254-E254&gt;0, H254-E254, 0)</f>
        <v>0</v>
      </c>
      <c r="J254" s="91">
        <f t="shared" ref="J254" si="123">IF(H254-E254&lt;0, H254-E254, 0)</f>
        <v>0</v>
      </c>
      <c r="K254" s="74" t="s">
        <v>550</v>
      </c>
      <c r="L254" s="20" t="s">
        <v>307</v>
      </c>
      <c r="M254" s="74" t="s">
        <v>135</v>
      </c>
      <c r="N254" s="21"/>
    </row>
    <row r="255" spans="1:14" s="13" customFormat="1" ht="27.75" customHeight="1" x14ac:dyDescent="0.3">
      <c r="A255" s="43">
        <v>240</v>
      </c>
      <c r="B255" s="89" t="s">
        <v>189</v>
      </c>
      <c r="C255" s="44" t="s">
        <v>216</v>
      </c>
      <c r="D255" s="46" t="s">
        <v>156</v>
      </c>
      <c r="E255" s="48">
        <v>936</v>
      </c>
      <c r="F255" s="44" t="s">
        <v>216</v>
      </c>
      <c r="G255" s="46" t="s">
        <v>156</v>
      </c>
      <c r="H255" s="48">
        <v>936</v>
      </c>
      <c r="I255" s="90">
        <f t="shared" ref="I255" si="124">IF(H255-E255&gt;0, H255-E255, 0)</f>
        <v>0</v>
      </c>
      <c r="J255" s="91">
        <f t="shared" ref="J255" si="125">IF(H255-E255&lt;0, H255-E255, 0)</f>
        <v>0</v>
      </c>
      <c r="K255" s="19" t="s">
        <v>551</v>
      </c>
      <c r="L255" s="20" t="s">
        <v>359</v>
      </c>
      <c r="M255" s="74" t="s">
        <v>135</v>
      </c>
      <c r="N255" s="21"/>
    </row>
    <row r="256" spans="1:14" s="13" customFormat="1" ht="27.75" customHeight="1" x14ac:dyDescent="0.3">
      <c r="A256" s="43">
        <v>241</v>
      </c>
      <c r="B256" s="89" t="s">
        <v>189</v>
      </c>
      <c r="C256" s="44" t="s">
        <v>208</v>
      </c>
      <c r="D256" s="46" t="s">
        <v>156</v>
      </c>
      <c r="E256" s="48">
        <v>803</v>
      </c>
      <c r="F256" s="44" t="s">
        <v>208</v>
      </c>
      <c r="G256" s="46" t="s">
        <v>156</v>
      </c>
      <c r="H256" s="48">
        <v>803</v>
      </c>
      <c r="I256" s="90">
        <f t="shared" ref="I256" si="126">IF(H256-E256&gt;0, H256-E256, 0)</f>
        <v>0</v>
      </c>
      <c r="J256" s="91">
        <f t="shared" ref="J256" si="127">IF(H256-E256&lt;0, H256-E256, 0)</f>
        <v>0</v>
      </c>
      <c r="K256" s="19" t="s">
        <v>552</v>
      </c>
      <c r="L256" s="20" t="s">
        <v>358</v>
      </c>
      <c r="M256" s="74" t="s">
        <v>135</v>
      </c>
      <c r="N256" s="21"/>
    </row>
    <row r="257" spans="1:14" s="13" customFormat="1" ht="27.75" customHeight="1" x14ac:dyDescent="0.3">
      <c r="A257" s="43">
        <v>242</v>
      </c>
      <c r="B257" s="89" t="s">
        <v>189</v>
      </c>
      <c r="C257" s="44" t="s">
        <v>208</v>
      </c>
      <c r="D257" s="46" t="s">
        <v>156</v>
      </c>
      <c r="E257" s="48">
        <v>803</v>
      </c>
      <c r="F257" s="44" t="s">
        <v>208</v>
      </c>
      <c r="G257" s="46" t="s">
        <v>156</v>
      </c>
      <c r="H257" s="48">
        <v>803</v>
      </c>
      <c r="I257" s="90">
        <f t="shared" ref="I257:I259" si="128">IF(H257-E257&gt;0, H257-E257, 0)</f>
        <v>0</v>
      </c>
      <c r="J257" s="91">
        <f t="shared" ref="J257:J259" si="129">IF(H257-E257&lt;0, H257-E257, 0)</f>
        <v>0</v>
      </c>
      <c r="K257" s="19" t="s">
        <v>553</v>
      </c>
      <c r="L257" s="20" t="s">
        <v>360</v>
      </c>
      <c r="M257" s="74" t="s">
        <v>139</v>
      </c>
      <c r="N257" s="21"/>
    </row>
    <row r="258" spans="1:14" s="13" customFormat="1" ht="27.75" customHeight="1" x14ac:dyDescent="0.3">
      <c r="A258" s="43">
        <v>243</v>
      </c>
      <c r="B258" s="89" t="s">
        <v>189</v>
      </c>
      <c r="C258" s="44" t="s">
        <v>210</v>
      </c>
      <c r="D258" s="46" t="s">
        <v>156</v>
      </c>
      <c r="E258" s="48">
        <v>116</v>
      </c>
      <c r="F258" s="44" t="s">
        <v>210</v>
      </c>
      <c r="G258" s="46" t="s">
        <v>156</v>
      </c>
      <c r="H258" s="48">
        <v>116</v>
      </c>
      <c r="I258" s="48">
        <f t="shared" si="128"/>
        <v>0</v>
      </c>
      <c r="J258" s="14">
        <f t="shared" si="129"/>
        <v>0</v>
      </c>
      <c r="K258" s="19" t="s">
        <v>548</v>
      </c>
      <c r="L258" s="20" t="s">
        <v>389</v>
      </c>
      <c r="M258" s="74" t="s">
        <v>124</v>
      </c>
      <c r="N258" s="21" t="s">
        <v>125</v>
      </c>
    </row>
    <row r="259" spans="1:14" s="13" customFormat="1" ht="27.75" customHeight="1" x14ac:dyDescent="0.3">
      <c r="A259" s="43">
        <v>244</v>
      </c>
      <c r="B259" s="89" t="s">
        <v>189</v>
      </c>
      <c r="C259" s="72" t="s">
        <v>206</v>
      </c>
      <c r="D259" s="71" t="s">
        <v>129</v>
      </c>
      <c r="E259" s="77">
        <v>1088</v>
      </c>
      <c r="F259" s="72" t="s">
        <v>206</v>
      </c>
      <c r="G259" s="71" t="s">
        <v>129</v>
      </c>
      <c r="H259" s="77">
        <v>1088</v>
      </c>
      <c r="I259" s="48">
        <f t="shared" si="128"/>
        <v>0</v>
      </c>
      <c r="J259" s="14">
        <f t="shared" si="129"/>
        <v>0</v>
      </c>
      <c r="K259" s="19" t="s">
        <v>543</v>
      </c>
      <c r="L259" s="20" t="s">
        <v>390</v>
      </c>
      <c r="M259" s="74" t="s">
        <v>133</v>
      </c>
      <c r="N259" s="21"/>
    </row>
    <row r="260" spans="1:14" s="13" customFormat="1" ht="27.75" customHeight="1" x14ac:dyDescent="0.3">
      <c r="A260" s="43">
        <v>245</v>
      </c>
      <c r="B260" s="89" t="s">
        <v>189</v>
      </c>
      <c r="C260" s="72" t="s">
        <v>207</v>
      </c>
      <c r="D260" s="71" t="s">
        <v>146</v>
      </c>
      <c r="E260" s="77">
        <v>23</v>
      </c>
      <c r="F260" s="72" t="s">
        <v>207</v>
      </c>
      <c r="G260" s="71" t="s">
        <v>146</v>
      </c>
      <c r="H260" s="77">
        <v>23</v>
      </c>
      <c r="I260" s="77">
        <f t="shared" ref="I260:I261" si="130">IF(H260-E260&gt;0, H260-E260, 0)</f>
        <v>0</v>
      </c>
      <c r="J260" s="78">
        <f t="shared" ref="J260:J261" si="131">IF(H260-E260&lt;0, H260-E260, 0)</f>
        <v>0</v>
      </c>
      <c r="K260" s="19" t="s">
        <v>543</v>
      </c>
      <c r="L260" s="20" t="s">
        <v>390</v>
      </c>
      <c r="M260" s="74" t="s">
        <v>133</v>
      </c>
      <c r="N260" s="21"/>
    </row>
    <row r="261" spans="1:14" s="13" customFormat="1" ht="27.75" customHeight="1" x14ac:dyDescent="0.3">
      <c r="A261" s="43">
        <v>246</v>
      </c>
      <c r="B261" s="89" t="s">
        <v>189</v>
      </c>
      <c r="C261" s="72" t="s">
        <v>206</v>
      </c>
      <c r="D261" s="71" t="s">
        <v>129</v>
      </c>
      <c r="E261" s="77">
        <v>1088</v>
      </c>
      <c r="F261" s="72" t="s">
        <v>206</v>
      </c>
      <c r="G261" s="71" t="s">
        <v>129</v>
      </c>
      <c r="H261" s="77">
        <v>1088</v>
      </c>
      <c r="I261" s="48">
        <f t="shared" si="130"/>
        <v>0</v>
      </c>
      <c r="J261" s="14">
        <f t="shared" si="131"/>
        <v>0</v>
      </c>
      <c r="K261" s="19" t="s">
        <v>543</v>
      </c>
      <c r="L261" s="20" t="s">
        <v>357</v>
      </c>
      <c r="M261" s="74" t="s">
        <v>139</v>
      </c>
      <c r="N261" s="21"/>
    </row>
    <row r="262" spans="1:14" s="13" customFormat="1" ht="27.75" customHeight="1" x14ac:dyDescent="0.3">
      <c r="A262" s="43">
        <v>247</v>
      </c>
      <c r="B262" s="89" t="s">
        <v>189</v>
      </c>
      <c r="C262" s="72" t="s">
        <v>207</v>
      </c>
      <c r="D262" s="71" t="s">
        <v>146</v>
      </c>
      <c r="E262" s="77">
        <v>23</v>
      </c>
      <c r="F262" s="72" t="s">
        <v>207</v>
      </c>
      <c r="G262" s="71" t="s">
        <v>146</v>
      </c>
      <c r="H262" s="77">
        <v>23</v>
      </c>
      <c r="I262" s="77">
        <f t="shared" ref="I262:I263" si="132">IF(H262-E262&gt;0, H262-E262, 0)</f>
        <v>0</v>
      </c>
      <c r="J262" s="78">
        <f t="shared" ref="J262:J263" si="133">IF(H262-E262&lt;0, H262-E262, 0)</f>
        <v>0</v>
      </c>
      <c r="K262" s="19" t="s">
        <v>543</v>
      </c>
      <c r="L262" s="20" t="s">
        <v>357</v>
      </c>
      <c r="M262" s="74" t="s">
        <v>139</v>
      </c>
      <c r="N262" s="21"/>
    </row>
    <row r="263" spans="1:14" s="13" customFormat="1" ht="27.75" customHeight="1" x14ac:dyDescent="0.3">
      <c r="A263" s="43">
        <v>248</v>
      </c>
      <c r="B263" s="89" t="s">
        <v>189</v>
      </c>
      <c r="C263" s="44" t="s">
        <v>208</v>
      </c>
      <c r="D263" s="46" t="s">
        <v>156</v>
      </c>
      <c r="E263" s="48">
        <v>803</v>
      </c>
      <c r="F263" s="44" t="s">
        <v>208</v>
      </c>
      <c r="G263" s="46" t="s">
        <v>156</v>
      </c>
      <c r="H263" s="48">
        <v>803</v>
      </c>
      <c r="I263" s="90">
        <f t="shared" si="132"/>
        <v>0</v>
      </c>
      <c r="J263" s="91">
        <f t="shared" si="133"/>
        <v>0</v>
      </c>
      <c r="K263" s="19" t="s">
        <v>554</v>
      </c>
      <c r="L263" s="20" t="s">
        <v>360</v>
      </c>
      <c r="M263" s="74" t="s">
        <v>139</v>
      </c>
      <c r="N263" s="21"/>
    </row>
    <row r="264" spans="1:14" s="13" customFormat="1" ht="27.75" customHeight="1" x14ac:dyDescent="0.3">
      <c r="A264" s="43">
        <v>249</v>
      </c>
      <c r="B264" s="89" t="s">
        <v>189</v>
      </c>
      <c r="C264" s="44" t="s">
        <v>208</v>
      </c>
      <c r="D264" s="46" t="s">
        <v>156</v>
      </c>
      <c r="E264" s="48">
        <v>803</v>
      </c>
      <c r="F264" s="44" t="s">
        <v>208</v>
      </c>
      <c r="G264" s="46" t="s">
        <v>156</v>
      </c>
      <c r="H264" s="48">
        <v>803</v>
      </c>
      <c r="I264" s="90">
        <f t="shared" ref="I264:I268" si="134">IF(H264-E264&gt;0, H264-E264, 0)</f>
        <v>0</v>
      </c>
      <c r="J264" s="91">
        <f t="shared" ref="J264:J268" si="135">IF(H264-E264&lt;0, H264-E264, 0)</f>
        <v>0</v>
      </c>
      <c r="K264" s="19" t="s">
        <v>555</v>
      </c>
      <c r="L264" s="20" t="s">
        <v>361</v>
      </c>
      <c r="M264" s="74" t="s">
        <v>139</v>
      </c>
      <c r="N264" s="21"/>
    </row>
    <row r="265" spans="1:14" s="13" customFormat="1" ht="27.75" customHeight="1" x14ac:dyDescent="0.3">
      <c r="A265" s="43">
        <v>250</v>
      </c>
      <c r="B265" s="89" t="s">
        <v>189</v>
      </c>
      <c r="C265" s="44" t="s">
        <v>217</v>
      </c>
      <c r="D265" s="46" t="s">
        <v>129</v>
      </c>
      <c r="E265" s="48">
        <v>154</v>
      </c>
      <c r="F265" s="12" t="s">
        <v>217</v>
      </c>
      <c r="G265" s="12" t="s">
        <v>129</v>
      </c>
      <c r="H265" s="48">
        <v>114.3</v>
      </c>
      <c r="I265" s="48">
        <f t="shared" si="134"/>
        <v>0</v>
      </c>
      <c r="J265" s="14">
        <f t="shared" si="135"/>
        <v>-39.700000000000003</v>
      </c>
      <c r="K265" s="19" t="s">
        <v>556</v>
      </c>
      <c r="L265" s="20" t="s">
        <v>391</v>
      </c>
      <c r="M265" s="74" t="s">
        <v>19</v>
      </c>
      <c r="N265" s="21" t="s">
        <v>125</v>
      </c>
    </row>
    <row r="266" spans="1:14" s="13" customFormat="1" ht="27.75" customHeight="1" x14ac:dyDescent="0.3">
      <c r="A266" s="43">
        <v>251</v>
      </c>
      <c r="B266" s="89" t="s">
        <v>189</v>
      </c>
      <c r="C266" s="44" t="s">
        <v>218</v>
      </c>
      <c r="D266" s="46" t="s">
        <v>146</v>
      </c>
      <c r="E266" s="48">
        <v>417</v>
      </c>
      <c r="F266" s="44" t="s">
        <v>218</v>
      </c>
      <c r="G266" s="46" t="s">
        <v>146</v>
      </c>
      <c r="H266" s="48">
        <v>417</v>
      </c>
      <c r="I266" s="48">
        <f t="shared" si="134"/>
        <v>0</v>
      </c>
      <c r="J266" s="14">
        <f t="shared" si="135"/>
        <v>0</v>
      </c>
      <c r="K266" s="19" t="s">
        <v>556</v>
      </c>
      <c r="L266" s="20" t="s">
        <v>392</v>
      </c>
      <c r="M266" s="74" t="s">
        <v>135</v>
      </c>
      <c r="N266" s="21" t="s">
        <v>125</v>
      </c>
    </row>
    <row r="267" spans="1:14" s="13" customFormat="1" ht="27.75" customHeight="1" x14ac:dyDescent="0.3">
      <c r="A267" s="43">
        <v>252</v>
      </c>
      <c r="B267" s="89" t="s">
        <v>189</v>
      </c>
      <c r="C267" s="44" t="s">
        <v>218</v>
      </c>
      <c r="D267" s="46" t="s">
        <v>146</v>
      </c>
      <c r="E267" s="48">
        <v>417</v>
      </c>
      <c r="F267" s="44" t="s">
        <v>218</v>
      </c>
      <c r="G267" s="46" t="s">
        <v>146</v>
      </c>
      <c r="H267" s="48">
        <v>417</v>
      </c>
      <c r="I267" s="48">
        <f t="shared" si="134"/>
        <v>0</v>
      </c>
      <c r="J267" s="14">
        <f t="shared" si="135"/>
        <v>0</v>
      </c>
      <c r="K267" s="19" t="s">
        <v>557</v>
      </c>
      <c r="L267" s="20" t="s">
        <v>393</v>
      </c>
      <c r="M267" s="74" t="s">
        <v>19</v>
      </c>
      <c r="N267" s="21"/>
    </row>
    <row r="268" spans="1:14" s="13" customFormat="1" ht="27.75" customHeight="1" x14ac:dyDescent="0.3">
      <c r="A268" s="43">
        <v>253</v>
      </c>
      <c r="B268" s="89" t="s">
        <v>43</v>
      </c>
      <c r="C268" s="44" t="s">
        <v>219</v>
      </c>
      <c r="D268" s="46" t="s">
        <v>143</v>
      </c>
      <c r="E268" s="48">
        <v>1296</v>
      </c>
      <c r="F268" s="44" t="s">
        <v>219</v>
      </c>
      <c r="G268" s="46" t="s">
        <v>143</v>
      </c>
      <c r="H268" s="48">
        <v>1290.7</v>
      </c>
      <c r="I268" s="48">
        <f t="shared" si="134"/>
        <v>0</v>
      </c>
      <c r="J268" s="14">
        <f t="shared" si="135"/>
        <v>-5.2999999999999545</v>
      </c>
      <c r="K268" s="19" t="s">
        <v>558</v>
      </c>
      <c r="L268" s="20" t="s">
        <v>307</v>
      </c>
      <c r="M268" s="74" t="s">
        <v>18</v>
      </c>
      <c r="N268" s="21"/>
    </row>
    <row r="269" spans="1:14" s="13" customFormat="1" ht="27.75" customHeight="1" x14ac:dyDescent="0.3">
      <c r="A269" s="43">
        <v>254</v>
      </c>
      <c r="B269" s="89" t="s">
        <v>43</v>
      </c>
      <c r="C269" s="44" t="s">
        <v>220</v>
      </c>
      <c r="D269" s="46" t="s">
        <v>146</v>
      </c>
      <c r="E269" s="48">
        <v>132</v>
      </c>
      <c r="F269" s="44" t="s">
        <v>220</v>
      </c>
      <c r="G269" s="46" t="s">
        <v>146</v>
      </c>
      <c r="H269" s="48">
        <v>132</v>
      </c>
      <c r="I269" s="48">
        <f t="shared" ref="I269" si="136">IF(H269-E269&gt;0, H269-E269, 0)</f>
        <v>0</v>
      </c>
      <c r="J269" s="14">
        <f t="shared" ref="J269" si="137">IF(H269-E269&lt;0, H269-E269, 0)</f>
        <v>0</v>
      </c>
      <c r="K269" s="19" t="s">
        <v>559</v>
      </c>
      <c r="L269" s="20" t="s">
        <v>394</v>
      </c>
      <c r="M269" s="74" t="s">
        <v>610</v>
      </c>
      <c r="N269" s="21"/>
    </row>
    <row r="270" spans="1:14" s="13" customFormat="1" ht="27.75" customHeight="1" x14ac:dyDescent="0.3">
      <c r="A270" s="43">
        <v>255</v>
      </c>
      <c r="B270" s="89" t="s">
        <v>43</v>
      </c>
      <c r="C270" s="44" t="s">
        <v>221</v>
      </c>
      <c r="D270" s="46" t="s">
        <v>146</v>
      </c>
      <c r="E270" s="48">
        <v>10</v>
      </c>
      <c r="F270" s="44" t="s">
        <v>221</v>
      </c>
      <c r="G270" s="46" t="s">
        <v>146</v>
      </c>
      <c r="H270" s="48">
        <v>10</v>
      </c>
      <c r="I270" s="48">
        <f t="shared" ref="I270:I273" si="138">IF(H270-E270&gt;0, H270-E270, 0)</f>
        <v>0</v>
      </c>
      <c r="J270" s="14">
        <f t="shared" ref="J270:J273" si="139">IF(H270-E270&lt;0, H270-E270, 0)</f>
        <v>0</v>
      </c>
      <c r="K270" s="19" t="s">
        <v>559</v>
      </c>
      <c r="L270" s="20" t="s">
        <v>307</v>
      </c>
      <c r="M270" s="74" t="s">
        <v>18</v>
      </c>
      <c r="N270" s="21"/>
    </row>
    <row r="271" spans="1:14" s="13" customFormat="1" ht="27.75" customHeight="1" x14ac:dyDescent="0.3">
      <c r="A271" s="43">
        <v>256</v>
      </c>
      <c r="B271" s="89" t="s">
        <v>43</v>
      </c>
      <c r="C271" s="44" t="s">
        <v>222</v>
      </c>
      <c r="D271" s="46" t="s">
        <v>129</v>
      </c>
      <c r="E271" s="48">
        <v>106</v>
      </c>
      <c r="F271" s="44" t="s">
        <v>222</v>
      </c>
      <c r="G271" s="46" t="s">
        <v>129</v>
      </c>
      <c r="H271" s="48">
        <v>88.3</v>
      </c>
      <c r="I271" s="48">
        <f t="shared" si="138"/>
        <v>0</v>
      </c>
      <c r="J271" s="14">
        <f t="shared" si="139"/>
        <v>-17.700000000000003</v>
      </c>
      <c r="K271" s="19" t="s">
        <v>560</v>
      </c>
      <c r="L271" s="20" t="s">
        <v>395</v>
      </c>
      <c r="M271" s="74" t="s">
        <v>19</v>
      </c>
      <c r="N271" s="21"/>
    </row>
    <row r="272" spans="1:14" s="13" customFormat="1" ht="27.75" customHeight="1" x14ac:dyDescent="0.3">
      <c r="A272" s="43">
        <v>257</v>
      </c>
      <c r="B272" s="89" t="s">
        <v>43</v>
      </c>
      <c r="C272" s="58" t="s">
        <v>223</v>
      </c>
      <c r="D272" s="56" t="s">
        <v>129</v>
      </c>
      <c r="E272" s="57">
        <v>423</v>
      </c>
      <c r="F272" s="58" t="s">
        <v>223</v>
      </c>
      <c r="G272" s="56" t="s">
        <v>129</v>
      </c>
      <c r="H272" s="57">
        <v>419.7</v>
      </c>
      <c r="I272" s="57">
        <f t="shared" si="138"/>
        <v>0</v>
      </c>
      <c r="J272" s="59">
        <f t="shared" si="139"/>
        <v>-3.3000000000000114</v>
      </c>
      <c r="K272" s="19" t="s">
        <v>560</v>
      </c>
      <c r="L272" s="20" t="s">
        <v>395</v>
      </c>
      <c r="M272" s="74" t="s">
        <v>19</v>
      </c>
      <c r="N272" s="21"/>
    </row>
    <row r="273" spans="1:14" s="13" customFormat="1" ht="27.75" customHeight="1" x14ac:dyDescent="0.3">
      <c r="A273" s="43">
        <v>258</v>
      </c>
      <c r="B273" s="89" t="s">
        <v>43</v>
      </c>
      <c r="C273" s="58" t="s">
        <v>224</v>
      </c>
      <c r="D273" s="56" t="s">
        <v>131</v>
      </c>
      <c r="E273" s="57">
        <v>1170</v>
      </c>
      <c r="F273" s="58" t="s">
        <v>224</v>
      </c>
      <c r="G273" s="56" t="s">
        <v>131</v>
      </c>
      <c r="H273" s="57">
        <v>1044</v>
      </c>
      <c r="I273" s="57">
        <f t="shared" si="138"/>
        <v>0</v>
      </c>
      <c r="J273" s="59">
        <f t="shared" si="139"/>
        <v>-126</v>
      </c>
      <c r="K273" s="19" t="s">
        <v>560</v>
      </c>
      <c r="L273" s="20" t="s">
        <v>395</v>
      </c>
      <c r="M273" s="74" t="s">
        <v>19</v>
      </c>
      <c r="N273" s="21"/>
    </row>
    <row r="274" spans="1:14" s="13" customFormat="1" ht="27.75" customHeight="1" x14ac:dyDescent="0.3">
      <c r="A274" s="43">
        <v>259</v>
      </c>
      <c r="B274" s="89" t="s">
        <v>43</v>
      </c>
      <c r="C274" s="58" t="s">
        <v>225</v>
      </c>
      <c r="D274" s="56" t="s">
        <v>146</v>
      </c>
      <c r="E274" s="57">
        <v>17</v>
      </c>
      <c r="F274" s="58" t="s">
        <v>225</v>
      </c>
      <c r="G274" s="56" t="s">
        <v>146</v>
      </c>
      <c r="H274" s="57">
        <v>17</v>
      </c>
      <c r="I274" s="57">
        <f t="shared" ref="I274" si="140">IF(H274-E274&gt;0, H274-E274, 0)</f>
        <v>0</v>
      </c>
      <c r="J274" s="59">
        <f t="shared" ref="J274" si="141">IF(H274-E274&lt;0, H274-E274, 0)</f>
        <v>0</v>
      </c>
      <c r="K274" s="66" t="s">
        <v>561</v>
      </c>
      <c r="L274" s="20" t="s">
        <v>307</v>
      </c>
      <c r="M274" s="74" t="s">
        <v>18</v>
      </c>
      <c r="N274" s="21"/>
    </row>
    <row r="275" spans="1:14" s="13" customFormat="1" ht="27.75" customHeight="1" x14ac:dyDescent="0.3">
      <c r="A275" s="43">
        <v>260</v>
      </c>
      <c r="B275" s="89" t="s">
        <v>43</v>
      </c>
      <c r="C275" s="80" t="s">
        <v>90</v>
      </c>
      <c r="D275" s="81" t="s">
        <v>17</v>
      </c>
      <c r="E275" s="84">
        <v>23</v>
      </c>
      <c r="F275" s="80" t="s">
        <v>90</v>
      </c>
      <c r="G275" s="81" t="s">
        <v>17</v>
      </c>
      <c r="H275" s="84">
        <v>23</v>
      </c>
      <c r="I275" s="90">
        <f t="shared" ref="I275:I276" si="142">IF(H275-E275&gt;0, H275-E275, 0)</f>
        <v>0</v>
      </c>
      <c r="J275" s="91">
        <f t="shared" ref="J275:J276" si="143">IF(H275-E275&lt;0, H275-E275, 0)</f>
        <v>0</v>
      </c>
      <c r="K275" s="81" t="s">
        <v>562</v>
      </c>
      <c r="L275" s="64"/>
      <c r="M275" s="74" t="s">
        <v>96</v>
      </c>
      <c r="N275" s="21"/>
    </row>
    <row r="276" spans="1:14" s="13" customFormat="1" ht="27.75" customHeight="1" x14ac:dyDescent="0.3">
      <c r="A276" s="43">
        <v>261</v>
      </c>
      <c r="B276" s="89" t="s">
        <v>43</v>
      </c>
      <c r="C276" s="80" t="s">
        <v>91</v>
      </c>
      <c r="D276" s="81" t="s">
        <v>17</v>
      </c>
      <c r="E276" s="84">
        <v>53</v>
      </c>
      <c r="F276" s="80" t="s">
        <v>91</v>
      </c>
      <c r="G276" s="81" t="s">
        <v>17</v>
      </c>
      <c r="H276" s="84">
        <v>53</v>
      </c>
      <c r="I276" s="90">
        <f t="shared" si="142"/>
        <v>0</v>
      </c>
      <c r="J276" s="91">
        <f t="shared" si="143"/>
        <v>0</v>
      </c>
      <c r="K276" s="81" t="s">
        <v>562</v>
      </c>
      <c r="L276" s="64"/>
      <c r="M276" s="74" t="s">
        <v>96</v>
      </c>
      <c r="N276" s="21"/>
    </row>
    <row r="277" spans="1:14" s="13" customFormat="1" ht="27" customHeight="1" x14ac:dyDescent="0.3">
      <c r="A277" s="43">
        <v>262</v>
      </c>
      <c r="B277" s="89" t="s">
        <v>43</v>
      </c>
      <c r="C277" s="86" t="s">
        <v>226</v>
      </c>
      <c r="D277" s="81" t="s">
        <v>17</v>
      </c>
      <c r="E277" s="90">
        <v>102</v>
      </c>
      <c r="F277" s="86" t="s">
        <v>226</v>
      </c>
      <c r="G277" s="81" t="s">
        <v>17</v>
      </c>
      <c r="H277" s="90">
        <v>102</v>
      </c>
      <c r="I277" s="90">
        <f t="shared" ref="I277:I278" si="144">IF(H277-E277&gt;0, H277-E277, 0)</f>
        <v>0</v>
      </c>
      <c r="J277" s="91">
        <f t="shared" ref="J277:J278" si="145">IF(H277-E277&lt;0, H277-E277, 0)</f>
        <v>0</v>
      </c>
      <c r="K277" s="74" t="s">
        <v>563</v>
      </c>
      <c r="L277" s="20" t="s">
        <v>307</v>
      </c>
      <c r="M277" s="74" t="s">
        <v>18</v>
      </c>
      <c r="N277" s="21"/>
    </row>
    <row r="278" spans="1:14" s="13" customFormat="1" ht="27.75" customHeight="1" x14ac:dyDescent="0.3">
      <c r="A278" s="43">
        <v>263</v>
      </c>
      <c r="B278" s="89" t="s">
        <v>43</v>
      </c>
      <c r="C278" s="86" t="s">
        <v>227</v>
      </c>
      <c r="D278" s="87" t="s">
        <v>228</v>
      </c>
      <c r="E278" s="90">
        <v>89</v>
      </c>
      <c r="F278" s="86" t="s">
        <v>227</v>
      </c>
      <c r="G278" s="87" t="s">
        <v>228</v>
      </c>
      <c r="H278" s="90">
        <v>167.1</v>
      </c>
      <c r="I278" s="90">
        <f t="shared" si="144"/>
        <v>78.099999999999994</v>
      </c>
      <c r="J278" s="91">
        <f t="shared" si="145"/>
        <v>0</v>
      </c>
      <c r="K278" s="74" t="s">
        <v>561</v>
      </c>
      <c r="L278" s="64" t="s">
        <v>396</v>
      </c>
      <c r="M278" s="74" t="s">
        <v>18</v>
      </c>
      <c r="N278" s="21"/>
    </row>
    <row r="279" spans="1:14" s="13" customFormat="1" ht="27.75" customHeight="1" x14ac:dyDescent="0.3">
      <c r="A279" s="43">
        <v>264</v>
      </c>
      <c r="B279" s="89" t="s">
        <v>43</v>
      </c>
      <c r="C279" s="80" t="s">
        <v>92</v>
      </c>
      <c r="D279" s="81" t="s">
        <v>38</v>
      </c>
      <c r="E279" s="84">
        <v>73</v>
      </c>
      <c r="F279" s="80" t="s">
        <v>92</v>
      </c>
      <c r="G279" s="81" t="s">
        <v>38</v>
      </c>
      <c r="H279" s="84">
        <v>73</v>
      </c>
      <c r="I279" s="90">
        <f t="shared" ref="I279:I281" si="146">IF(H279-E279&gt;0, H279-E279, 0)</f>
        <v>0</v>
      </c>
      <c r="J279" s="91">
        <f t="shared" ref="J279:J281" si="147">IF(H279-E279&lt;0, H279-E279, 0)</f>
        <v>0</v>
      </c>
      <c r="K279" s="81" t="s">
        <v>564</v>
      </c>
      <c r="L279" s="64"/>
      <c r="M279" s="74" t="s">
        <v>96</v>
      </c>
      <c r="N279" s="21"/>
    </row>
    <row r="280" spans="1:14" s="13" customFormat="1" ht="27.75" customHeight="1" x14ac:dyDescent="0.3">
      <c r="A280" s="43">
        <v>265</v>
      </c>
      <c r="B280" s="89" t="s">
        <v>43</v>
      </c>
      <c r="C280" s="80" t="s">
        <v>93</v>
      </c>
      <c r="D280" s="81" t="s">
        <v>17</v>
      </c>
      <c r="E280" s="84">
        <v>63</v>
      </c>
      <c r="F280" s="80" t="s">
        <v>93</v>
      </c>
      <c r="G280" s="81" t="s">
        <v>17</v>
      </c>
      <c r="H280" s="84">
        <v>63</v>
      </c>
      <c r="I280" s="90">
        <f t="shared" si="146"/>
        <v>0</v>
      </c>
      <c r="J280" s="91">
        <f t="shared" si="147"/>
        <v>0</v>
      </c>
      <c r="K280" s="81" t="s">
        <v>564</v>
      </c>
      <c r="L280" s="64"/>
      <c r="M280" s="74" t="s">
        <v>96</v>
      </c>
      <c r="N280" s="21"/>
    </row>
    <row r="281" spans="1:14" s="13" customFormat="1" ht="27.75" customHeight="1" x14ac:dyDescent="0.3">
      <c r="A281" s="43">
        <v>266</v>
      </c>
      <c r="B281" s="89" t="s">
        <v>43</v>
      </c>
      <c r="C281" s="24" t="s">
        <v>230</v>
      </c>
      <c r="D281" s="25" t="s">
        <v>231</v>
      </c>
      <c r="E281" s="83">
        <v>359</v>
      </c>
      <c r="F281" s="24" t="s">
        <v>230</v>
      </c>
      <c r="G281" s="25" t="s">
        <v>231</v>
      </c>
      <c r="H281" s="83">
        <v>359</v>
      </c>
      <c r="I281" s="83">
        <f t="shared" si="146"/>
        <v>0</v>
      </c>
      <c r="J281" s="101">
        <f t="shared" si="147"/>
        <v>0</v>
      </c>
      <c r="K281" s="42" t="s">
        <v>565</v>
      </c>
      <c r="L281" s="20" t="s">
        <v>397</v>
      </c>
      <c r="M281" s="74" t="s">
        <v>229</v>
      </c>
      <c r="N281" s="21" t="s">
        <v>29</v>
      </c>
    </row>
    <row r="282" spans="1:14" s="13" customFormat="1" ht="27.75" customHeight="1" x14ac:dyDescent="0.3">
      <c r="A282" s="43">
        <v>267</v>
      </c>
      <c r="B282" s="89" t="s">
        <v>43</v>
      </c>
      <c r="C282" s="44" t="s">
        <v>232</v>
      </c>
      <c r="D282" s="98" t="s">
        <v>228</v>
      </c>
      <c r="E282" s="48">
        <v>1694</v>
      </c>
      <c r="F282" s="44" t="s">
        <v>232</v>
      </c>
      <c r="G282" s="71" t="s">
        <v>228</v>
      </c>
      <c r="H282" s="77">
        <v>1772.2</v>
      </c>
      <c r="I282" s="77">
        <f t="shared" ref="I282:I285" si="148">IF(H282-E282&gt;0, H282-E282, 0)</f>
        <v>78.200000000000045</v>
      </c>
      <c r="J282" s="78">
        <f t="shared" ref="J282:J285" si="149">IF(H282-E282&lt;0, H282-E282, 0)</f>
        <v>0</v>
      </c>
      <c r="K282" s="102" t="s">
        <v>565</v>
      </c>
      <c r="L282" s="20" t="s">
        <v>313</v>
      </c>
      <c r="M282" s="74" t="s">
        <v>229</v>
      </c>
      <c r="N282" s="21" t="s">
        <v>29</v>
      </c>
    </row>
    <row r="283" spans="1:14" s="13" customFormat="1" ht="27.75" customHeight="1" x14ac:dyDescent="0.3">
      <c r="A283" s="43">
        <v>268</v>
      </c>
      <c r="B283" s="89" t="s">
        <v>43</v>
      </c>
      <c r="C283" s="72" t="s">
        <v>233</v>
      </c>
      <c r="D283" s="99" t="s">
        <v>236</v>
      </c>
      <c r="E283" s="77">
        <v>340</v>
      </c>
      <c r="F283" s="72" t="s">
        <v>233</v>
      </c>
      <c r="G283" s="71" t="s">
        <v>236</v>
      </c>
      <c r="H283" s="77">
        <v>429.1</v>
      </c>
      <c r="I283" s="77">
        <f t="shared" si="148"/>
        <v>89.100000000000023</v>
      </c>
      <c r="J283" s="78">
        <f t="shared" si="149"/>
        <v>0</v>
      </c>
      <c r="K283" s="102" t="s">
        <v>565</v>
      </c>
      <c r="L283" s="20" t="s">
        <v>397</v>
      </c>
      <c r="M283" s="74" t="s">
        <v>229</v>
      </c>
      <c r="N283" s="21" t="s">
        <v>29</v>
      </c>
    </row>
    <row r="284" spans="1:14" s="13" customFormat="1" ht="27.75" customHeight="1" x14ac:dyDescent="0.3">
      <c r="A284" s="43">
        <v>269</v>
      </c>
      <c r="B284" s="89" t="s">
        <v>43</v>
      </c>
      <c r="C284" s="45" t="s">
        <v>234</v>
      </c>
      <c r="D284" s="100" t="s">
        <v>237</v>
      </c>
      <c r="E284" s="49">
        <v>783</v>
      </c>
      <c r="F284" s="45" t="s">
        <v>234</v>
      </c>
      <c r="G284" s="71" t="s">
        <v>237</v>
      </c>
      <c r="H284" s="77">
        <v>875.4</v>
      </c>
      <c r="I284" s="77">
        <f t="shared" si="148"/>
        <v>92.399999999999977</v>
      </c>
      <c r="J284" s="78">
        <f t="shared" si="149"/>
        <v>0</v>
      </c>
      <c r="K284" s="102" t="s">
        <v>565</v>
      </c>
      <c r="L284" s="20" t="s">
        <v>313</v>
      </c>
      <c r="M284" s="74" t="s">
        <v>229</v>
      </c>
      <c r="N284" s="21" t="s">
        <v>29</v>
      </c>
    </row>
    <row r="285" spans="1:14" s="13" customFormat="1" ht="27.75" customHeight="1" x14ac:dyDescent="0.3">
      <c r="A285" s="43">
        <v>270</v>
      </c>
      <c r="B285" s="89" t="s">
        <v>43</v>
      </c>
      <c r="C285" s="24" t="s">
        <v>235</v>
      </c>
      <c r="D285" s="25" t="s">
        <v>228</v>
      </c>
      <c r="E285" s="83">
        <v>79</v>
      </c>
      <c r="F285" s="24" t="s">
        <v>235</v>
      </c>
      <c r="G285" s="71" t="s">
        <v>228</v>
      </c>
      <c r="H285" s="77">
        <v>68.7</v>
      </c>
      <c r="I285" s="77">
        <f t="shared" si="148"/>
        <v>0</v>
      </c>
      <c r="J285" s="78">
        <f t="shared" si="149"/>
        <v>-10.299999999999997</v>
      </c>
      <c r="K285" s="102" t="s">
        <v>565</v>
      </c>
      <c r="L285" s="20" t="s">
        <v>313</v>
      </c>
      <c r="M285" s="74" t="s">
        <v>229</v>
      </c>
      <c r="N285" s="21" t="s">
        <v>29</v>
      </c>
    </row>
    <row r="286" spans="1:14" s="13" customFormat="1" ht="27.75" customHeight="1" x14ac:dyDescent="0.3">
      <c r="A286" s="43">
        <v>271</v>
      </c>
      <c r="B286" s="89" t="s">
        <v>43</v>
      </c>
      <c r="C286" s="44" t="s">
        <v>238</v>
      </c>
      <c r="D286" s="46" t="s">
        <v>240</v>
      </c>
      <c r="E286" s="48">
        <v>40</v>
      </c>
      <c r="F286" s="44" t="s">
        <v>238</v>
      </c>
      <c r="G286" s="46" t="s">
        <v>240</v>
      </c>
      <c r="H286" s="48">
        <v>40</v>
      </c>
      <c r="I286" s="77">
        <f t="shared" ref="I286:I290" si="150">IF(H286-E286&gt;0, H286-E286, 0)</f>
        <v>0</v>
      </c>
      <c r="J286" s="78">
        <f t="shared" ref="J286:J290" si="151">IF(H286-E286&lt;0, H286-E286, 0)</f>
        <v>0</v>
      </c>
      <c r="K286" s="19" t="s">
        <v>561</v>
      </c>
      <c r="L286" s="20" t="s">
        <v>307</v>
      </c>
      <c r="M286" s="74" t="s">
        <v>18</v>
      </c>
      <c r="N286" s="21"/>
    </row>
    <row r="287" spans="1:14" s="13" customFormat="1" ht="27.75" customHeight="1" x14ac:dyDescent="0.3">
      <c r="A287" s="43">
        <v>272</v>
      </c>
      <c r="B287" s="89" t="s">
        <v>43</v>
      </c>
      <c r="C287" s="44" t="s">
        <v>239</v>
      </c>
      <c r="D287" s="46" t="s">
        <v>240</v>
      </c>
      <c r="E287" s="48">
        <v>36</v>
      </c>
      <c r="F287" s="44" t="s">
        <v>239</v>
      </c>
      <c r="G287" s="46" t="s">
        <v>240</v>
      </c>
      <c r="H287" s="48">
        <v>36</v>
      </c>
      <c r="I287" s="77">
        <f t="shared" si="150"/>
        <v>0</v>
      </c>
      <c r="J287" s="78">
        <f t="shared" si="151"/>
        <v>0</v>
      </c>
      <c r="K287" s="19" t="s">
        <v>561</v>
      </c>
      <c r="L287" s="20" t="s">
        <v>307</v>
      </c>
      <c r="M287" s="74" t="s">
        <v>18</v>
      </c>
      <c r="N287" s="21"/>
    </row>
    <row r="288" spans="1:14" s="13" customFormat="1" ht="27.75" customHeight="1" x14ac:dyDescent="0.3">
      <c r="A288" s="43">
        <v>273</v>
      </c>
      <c r="B288" s="89" t="s">
        <v>43</v>
      </c>
      <c r="C288" s="44" t="s">
        <v>241</v>
      </c>
      <c r="D288" s="46" t="s">
        <v>236</v>
      </c>
      <c r="E288" s="48">
        <v>169</v>
      </c>
      <c r="F288" s="44" t="s">
        <v>241</v>
      </c>
      <c r="G288" s="46" t="s">
        <v>236</v>
      </c>
      <c r="H288" s="48">
        <v>165.7</v>
      </c>
      <c r="I288" s="48">
        <f t="shared" si="150"/>
        <v>0</v>
      </c>
      <c r="J288" s="14">
        <f t="shared" si="151"/>
        <v>-3.3000000000000114</v>
      </c>
      <c r="K288" s="19" t="s">
        <v>559</v>
      </c>
      <c r="L288" s="22" t="s">
        <v>418</v>
      </c>
      <c r="M288" s="74" t="s">
        <v>19</v>
      </c>
      <c r="N288" s="21"/>
    </row>
    <row r="289" spans="1:14" s="13" customFormat="1" ht="27.75" customHeight="1" x14ac:dyDescent="0.3">
      <c r="A289" s="43">
        <v>274</v>
      </c>
      <c r="B289" s="89" t="s">
        <v>43</v>
      </c>
      <c r="C289" s="44" t="s">
        <v>242</v>
      </c>
      <c r="D289" s="46" t="s">
        <v>236</v>
      </c>
      <c r="E289" s="48">
        <v>271</v>
      </c>
      <c r="F289" s="44" t="s">
        <v>242</v>
      </c>
      <c r="G289" s="46" t="s">
        <v>236</v>
      </c>
      <c r="H289" s="48">
        <v>279.3</v>
      </c>
      <c r="I289" s="48">
        <f t="shared" si="150"/>
        <v>8.3000000000000114</v>
      </c>
      <c r="J289" s="14">
        <f t="shared" si="151"/>
        <v>0</v>
      </c>
      <c r="K289" s="19" t="s">
        <v>559</v>
      </c>
      <c r="L289" s="22" t="s">
        <v>418</v>
      </c>
      <c r="M289" s="74" t="s">
        <v>19</v>
      </c>
      <c r="N289" s="21"/>
    </row>
    <row r="290" spans="1:14" s="13" customFormat="1" ht="27.75" customHeight="1" x14ac:dyDescent="0.3">
      <c r="A290" s="43">
        <v>275</v>
      </c>
      <c r="B290" s="89" t="s">
        <v>43</v>
      </c>
      <c r="C290" s="44" t="s">
        <v>243</v>
      </c>
      <c r="D290" s="46" t="s">
        <v>228</v>
      </c>
      <c r="E290" s="48">
        <v>645</v>
      </c>
      <c r="F290" s="44" t="s">
        <v>243</v>
      </c>
      <c r="G290" s="46" t="s">
        <v>228</v>
      </c>
      <c r="H290" s="48">
        <v>690.4</v>
      </c>
      <c r="I290" s="48">
        <f t="shared" si="150"/>
        <v>45.399999999999977</v>
      </c>
      <c r="J290" s="14">
        <f t="shared" si="151"/>
        <v>0</v>
      </c>
      <c r="K290" s="19" t="s">
        <v>566</v>
      </c>
      <c r="L290" s="20" t="s">
        <v>428</v>
      </c>
      <c r="M290" s="74" t="s">
        <v>18</v>
      </c>
      <c r="N290" s="21"/>
    </row>
    <row r="291" spans="1:14" s="13" customFormat="1" ht="27.75" customHeight="1" x14ac:dyDescent="0.3">
      <c r="A291" s="43">
        <v>276</v>
      </c>
      <c r="B291" s="89" t="s">
        <v>43</v>
      </c>
      <c r="C291" s="44" t="s">
        <v>244</v>
      </c>
      <c r="D291" s="46" t="s">
        <v>240</v>
      </c>
      <c r="E291" s="48">
        <v>40</v>
      </c>
      <c r="F291" s="44" t="s">
        <v>244</v>
      </c>
      <c r="G291" s="46" t="s">
        <v>240</v>
      </c>
      <c r="H291" s="48">
        <v>40</v>
      </c>
      <c r="I291" s="48">
        <f t="shared" ref="I291:I292" si="152">IF(H291-E291&gt;0, H291-E291, 0)</f>
        <v>0</v>
      </c>
      <c r="J291" s="14">
        <f t="shared" ref="J291:J292" si="153">IF(H291-E291&lt;0, H291-E291, 0)</f>
        <v>0</v>
      </c>
      <c r="K291" s="19" t="s">
        <v>559</v>
      </c>
      <c r="L291" s="22" t="s">
        <v>413</v>
      </c>
      <c r="M291" s="74" t="s">
        <v>246</v>
      </c>
      <c r="N291" s="21"/>
    </row>
    <row r="292" spans="1:14" s="13" customFormat="1" ht="27.75" customHeight="1" x14ac:dyDescent="0.3">
      <c r="A292" s="43">
        <v>277</v>
      </c>
      <c r="B292" s="89" t="s">
        <v>43</v>
      </c>
      <c r="C292" s="44" t="s">
        <v>245</v>
      </c>
      <c r="D292" s="46" t="s">
        <v>240</v>
      </c>
      <c r="E292" s="48">
        <v>53</v>
      </c>
      <c r="F292" s="44" t="s">
        <v>245</v>
      </c>
      <c r="G292" s="46" t="s">
        <v>240</v>
      </c>
      <c r="H292" s="48">
        <v>53</v>
      </c>
      <c r="I292" s="48">
        <f t="shared" si="152"/>
        <v>0</v>
      </c>
      <c r="J292" s="14">
        <f t="shared" si="153"/>
        <v>0</v>
      </c>
      <c r="K292" s="19" t="s">
        <v>559</v>
      </c>
      <c r="L292" s="22" t="s">
        <v>413</v>
      </c>
      <c r="M292" s="74" t="s">
        <v>246</v>
      </c>
      <c r="N292" s="21"/>
    </row>
    <row r="293" spans="1:14" s="13" customFormat="1" ht="27.75" customHeight="1" x14ac:dyDescent="0.3">
      <c r="A293" s="43">
        <v>278</v>
      </c>
      <c r="B293" s="53" t="s">
        <v>248</v>
      </c>
      <c r="C293" s="44" t="s">
        <v>249</v>
      </c>
      <c r="D293" s="46" t="s">
        <v>228</v>
      </c>
      <c r="E293" s="48">
        <v>295</v>
      </c>
      <c r="F293" s="44" t="s">
        <v>249</v>
      </c>
      <c r="G293" s="46" t="s">
        <v>228</v>
      </c>
      <c r="H293" s="48">
        <v>291.60000000000002</v>
      </c>
      <c r="I293" s="48">
        <f t="shared" ref="I293:I294" si="154">IF(H293-E293&gt;0, H293-E293, 0)</f>
        <v>0</v>
      </c>
      <c r="J293" s="14">
        <f t="shared" ref="J293:J294" si="155">IF(H293-E293&lt;0, H293-E293, 0)</f>
        <v>-3.3999999999999773</v>
      </c>
      <c r="K293" s="19" t="s">
        <v>567</v>
      </c>
      <c r="L293" s="20" t="s">
        <v>431</v>
      </c>
      <c r="M293" s="74" t="s">
        <v>246</v>
      </c>
      <c r="N293" s="21"/>
    </row>
    <row r="294" spans="1:14" s="13" customFormat="1" ht="27.75" customHeight="1" x14ac:dyDescent="0.3">
      <c r="A294" s="43">
        <v>279</v>
      </c>
      <c r="B294" s="53" t="s">
        <v>248</v>
      </c>
      <c r="C294" s="44" t="s">
        <v>250</v>
      </c>
      <c r="D294" s="46" t="s">
        <v>231</v>
      </c>
      <c r="E294" s="48">
        <v>1590</v>
      </c>
      <c r="F294" s="44" t="s">
        <v>250</v>
      </c>
      <c r="G294" s="46" t="s">
        <v>231</v>
      </c>
      <c r="H294" s="48">
        <v>1355.9</v>
      </c>
      <c r="I294" s="48">
        <f t="shared" si="154"/>
        <v>0</v>
      </c>
      <c r="J294" s="14">
        <f t="shared" si="155"/>
        <v>-234.09999999999991</v>
      </c>
      <c r="K294" s="88" t="s">
        <v>567</v>
      </c>
      <c r="L294" s="22" t="s">
        <v>398</v>
      </c>
      <c r="M294" s="74" t="s">
        <v>18</v>
      </c>
      <c r="N294" s="21"/>
    </row>
    <row r="295" spans="1:14" s="13" customFormat="1" ht="27.75" customHeight="1" x14ac:dyDescent="0.3">
      <c r="A295" s="43">
        <v>280</v>
      </c>
      <c r="B295" s="53" t="s">
        <v>248</v>
      </c>
      <c r="C295" s="44" t="s">
        <v>251</v>
      </c>
      <c r="D295" s="46" t="s">
        <v>240</v>
      </c>
      <c r="E295" s="48">
        <v>132</v>
      </c>
      <c r="F295" s="44" t="s">
        <v>251</v>
      </c>
      <c r="G295" s="46" t="s">
        <v>240</v>
      </c>
      <c r="H295" s="48">
        <v>132</v>
      </c>
      <c r="I295" s="48">
        <f t="shared" ref="I295" si="156">IF(H295-E295&gt;0, H295-E295, 0)</f>
        <v>0</v>
      </c>
      <c r="J295" s="14">
        <f t="shared" ref="J295" si="157">IF(H295-E295&lt;0, H295-E295, 0)</f>
        <v>0</v>
      </c>
      <c r="K295" s="88" t="s">
        <v>568</v>
      </c>
      <c r="L295" s="22" t="s">
        <v>399</v>
      </c>
      <c r="M295" s="74" t="s">
        <v>252</v>
      </c>
      <c r="N295" s="21" t="s">
        <v>29</v>
      </c>
    </row>
    <row r="296" spans="1:14" s="13" customFormat="1" ht="27.75" customHeight="1" x14ac:dyDescent="0.3">
      <c r="A296" s="43">
        <v>281</v>
      </c>
      <c r="B296" s="53" t="s">
        <v>248</v>
      </c>
      <c r="C296" s="44" t="s">
        <v>253</v>
      </c>
      <c r="D296" s="46" t="s">
        <v>240</v>
      </c>
      <c r="E296" s="48">
        <v>50</v>
      </c>
      <c r="F296" s="44" t="s">
        <v>253</v>
      </c>
      <c r="G296" s="46" t="s">
        <v>240</v>
      </c>
      <c r="H296" s="48">
        <v>50</v>
      </c>
      <c r="I296" s="48">
        <f t="shared" ref="I296:I299" si="158">IF(H296-E296&gt;0, H296-E296, 0)</f>
        <v>0</v>
      </c>
      <c r="J296" s="14">
        <f t="shared" ref="J296:J299" si="159">IF(H296-E296&lt;0, H296-E296, 0)</f>
        <v>0</v>
      </c>
      <c r="K296" s="19" t="s">
        <v>559</v>
      </c>
      <c r="L296" s="20" t="s">
        <v>307</v>
      </c>
      <c r="M296" s="74" t="s">
        <v>18</v>
      </c>
      <c r="N296" s="21"/>
    </row>
    <row r="297" spans="1:14" s="13" customFormat="1" ht="27.75" customHeight="1" x14ac:dyDescent="0.3">
      <c r="A297" s="43">
        <v>282</v>
      </c>
      <c r="B297" s="53" t="s">
        <v>248</v>
      </c>
      <c r="C297" s="44" t="s">
        <v>254</v>
      </c>
      <c r="D297" s="46" t="s">
        <v>228</v>
      </c>
      <c r="E297" s="48">
        <v>992</v>
      </c>
      <c r="F297" s="44" t="s">
        <v>254</v>
      </c>
      <c r="G297" s="46" t="s">
        <v>228</v>
      </c>
      <c r="H297" s="48">
        <v>953.2</v>
      </c>
      <c r="I297" s="48">
        <f t="shared" si="158"/>
        <v>0</v>
      </c>
      <c r="J297" s="14">
        <f t="shared" si="159"/>
        <v>-38.799999999999955</v>
      </c>
      <c r="K297" s="19" t="s">
        <v>569</v>
      </c>
      <c r="L297" s="20" t="s">
        <v>423</v>
      </c>
      <c r="M297" s="74" t="s">
        <v>255</v>
      </c>
      <c r="N297" s="21"/>
    </row>
    <row r="298" spans="1:14" s="13" customFormat="1" ht="27.75" customHeight="1" x14ac:dyDescent="0.3">
      <c r="A298" s="43">
        <v>283</v>
      </c>
      <c r="B298" s="53" t="s">
        <v>248</v>
      </c>
      <c r="C298" s="44" t="s">
        <v>256</v>
      </c>
      <c r="D298" s="46" t="s">
        <v>228</v>
      </c>
      <c r="E298" s="48">
        <v>139</v>
      </c>
      <c r="F298" s="44" t="s">
        <v>256</v>
      </c>
      <c r="G298" s="46" t="s">
        <v>228</v>
      </c>
      <c r="H298" s="48">
        <v>135.9</v>
      </c>
      <c r="I298" s="48">
        <f t="shared" si="158"/>
        <v>0</v>
      </c>
      <c r="J298" s="14">
        <f t="shared" si="159"/>
        <v>-3.0999999999999943</v>
      </c>
      <c r="K298" s="19" t="s">
        <v>570</v>
      </c>
      <c r="L298" s="22" t="s">
        <v>400</v>
      </c>
      <c r="M298" s="74" t="s">
        <v>19</v>
      </c>
      <c r="N298" s="21"/>
    </row>
    <row r="299" spans="1:14" s="13" customFormat="1" ht="27.75" customHeight="1" x14ac:dyDescent="0.3">
      <c r="A299" s="43">
        <v>284</v>
      </c>
      <c r="B299" s="23" t="s">
        <v>248</v>
      </c>
      <c r="C299" s="72" t="s">
        <v>257</v>
      </c>
      <c r="D299" s="71" t="s">
        <v>231</v>
      </c>
      <c r="E299" s="77">
        <v>1210</v>
      </c>
      <c r="F299" s="72" t="s">
        <v>257</v>
      </c>
      <c r="G299" s="71" t="s">
        <v>231</v>
      </c>
      <c r="H299" s="77">
        <v>1351.8</v>
      </c>
      <c r="I299" s="77">
        <f t="shared" si="158"/>
        <v>141.79999999999995</v>
      </c>
      <c r="J299" s="78">
        <f t="shared" si="159"/>
        <v>0</v>
      </c>
      <c r="K299" s="74" t="s">
        <v>571</v>
      </c>
      <c r="L299" s="20" t="s">
        <v>401</v>
      </c>
      <c r="M299" s="74" t="s">
        <v>229</v>
      </c>
      <c r="N299" s="21"/>
    </row>
    <row r="300" spans="1:14" s="13" customFormat="1" ht="27.75" customHeight="1" x14ac:dyDescent="0.3">
      <c r="A300" s="43">
        <v>285</v>
      </c>
      <c r="B300" s="23" t="s">
        <v>248</v>
      </c>
      <c r="C300" s="103" t="s">
        <v>94</v>
      </c>
      <c r="D300" s="104" t="s">
        <v>38</v>
      </c>
      <c r="E300" s="105">
        <v>400</v>
      </c>
      <c r="F300" s="103" t="s">
        <v>94</v>
      </c>
      <c r="G300" s="104" t="s">
        <v>38</v>
      </c>
      <c r="H300" s="105">
        <v>400</v>
      </c>
      <c r="I300" s="77">
        <f t="shared" ref="I300" si="160">IF(H300-E300&gt;0, H300-E300, 0)</f>
        <v>0</v>
      </c>
      <c r="J300" s="78">
        <f t="shared" ref="J300" si="161">IF(H300-E300&lt;0, H300-E300, 0)</f>
        <v>0</v>
      </c>
      <c r="K300" s="104" t="s">
        <v>564</v>
      </c>
      <c r="L300" s="76"/>
      <c r="M300" s="106" t="s">
        <v>96</v>
      </c>
      <c r="N300" s="21"/>
    </row>
    <row r="301" spans="1:14" s="13" customFormat="1" ht="27.75" customHeight="1" x14ac:dyDescent="0.3">
      <c r="A301" s="43">
        <v>286</v>
      </c>
      <c r="B301" s="23" t="s">
        <v>248</v>
      </c>
      <c r="C301" s="24" t="s">
        <v>258</v>
      </c>
      <c r="D301" s="25" t="s">
        <v>240</v>
      </c>
      <c r="E301" s="83">
        <v>17</v>
      </c>
      <c r="F301" s="24" t="s">
        <v>258</v>
      </c>
      <c r="G301" s="25" t="s">
        <v>240</v>
      </c>
      <c r="H301" s="83">
        <v>17</v>
      </c>
      <c r="I301" s="77">
        <f t="shared" ref="I301:I306" si="162">IF(H301-E301&gt;0, H301-E301, 0)</f>
        <v>0</v>
      </c>
      <c r="J301" s="78">
        <f t="shared" ref="J301:J306" si="163">IF(H301-E301&lt;0, H301-E301, 0)</f>
        <v>0</v>
      </c>
      <c r="K301" s="42" t="s">
        <v>561</v>
      </c>
      <c r="L301" s="20" t="s">
        <v>307</v>
      </c>
      <c r="M301" s="74" t="s">
        <v>18</v>
      </c>
      <c r="N301" s="21"/>
    </row>
    <row r="302" spans="1:14" s="13" customFormat="1" ht="27.75" customHeight="1" x14ac:dyDescent="0.3">
      <c r="A302" s="43">
        <v>287</v>
      </c>
      <c r="B302" s="23" t="s">
        <v>248</v>
      </c>
      <c r="C302" s="44" t="s">
        <v>259</v>
      </c>
      <c r="D302" s="46" t="s">
        <v>240</v>
      </c>
      <c r="E302" s="48">
        <v>175</v>
      </c>
      <c r="F302" s="44" t="s">
        <v>259</v>
      </c>
      <c r="G302" s="46" t="s">
        <v>240</v>
      </c>
      <c r="H302" s="48">
        <v>175</v>
      </c>
      <c r="I302" s="77">
        <f t="shared" si="162"/>
        <v>0</v>
      </c>
      <c r="J302" s="78">
        <f t="shared" si="163"/>
        <v>0</v>
      </c>
      <c r="K302" s="19" t="s">
        <v>561</v>
      </c>
      <c r="L302" s="20" t="s">
        <v>307</v>
      </c>
      <c r="M302" s="74" t="s">
        <v>18</v>
      </c>
      <c r="N302" s="21"/>
    </row>
    <row r="303" spans="1:14" s="13" customFormat="1" ht="27.75" customHeight="1" x14ac:dyDescent="0.3">
      <c r="A303" s="43">
        <v>288</v>
      </c>
      <c r="B303" s="23" t="s">
        <v>248</v>
      </c>
      <c r="C303" s="44" t="s">
        <v>261</v>
      </c>
      <c r="D303" s="46" t="s">
        <v>237</v>
      </c>
      <c r="E303" s="48">
        <v>1296</v>
      </c>
      <c r="F303" s="44" t="s">
        <v>261</v>
      </c>
      <c r="G303" s="46" t="s">
        <v>237</v>
      </c>
      <c r="H303" s="48">
        <v>1290.7</v>
      </c>
      <c r="I303" s="48">
        <f t="shared" si="162"/>
        <v>0</v>
      </c>
      <c r="J303" s="14">
        <f t="shared" si="163"/>
        <v>-5.2999999999999545</v>
      </c>
      <c r="K303" s="19" t="s">
        <v>559</v>
      </c>
      <c r="L303" s="20" t="s">
        <v>402</v>
      </c>
      <c r="M303" s="74" t="s">
        <v>19</v>
      </c>
      <c r="N303" s="21" t="s">
        <v>260</v>
      </c>
    </row>
    <row r="304" spans="1:14" s="13" customFormat="1" ht="27.75" customHeight="1" x14ac:dyDescent="0.3">
      <c r="A304" s="43">
        <v>289</v>
      </c>
      <c r="B304" s="23" t="s">
        <v>248</v>
      </c>
      <c r="C304" s="44" t="s">
        <v>262</v>
      </c>
      <c r="D304" s="46" t="s">
        <v>240</v>
      </c>
      <c r="E304" s="48">
        <v>43</v>
      </c>
      <c r="F304" s="44" t="s">
        <v>262</v>
      </c>
      <c r="G304" s="46" t="s">
        <v>240</v>
      </c>
      <c r="H304" s="48">
        <v>43</v>
      </c>
      <c r="I304" s="48">
        <f t="shared" si="162"/>
        <v>0</v>
      </c>
      <c r="J304" s="14">
        <f t="shared" si="163"/>
        <v>0</v>
      </c>
      <c r="K304" s="19" t="s">
        <v>572</v>
      </c>
      <c r="L304" s="20" t="s">
        <v>307</v>
      </c>
      <c r="M304" s="74" t="s">
        <v>18</v>
      </c>
      <c r="N304" s="21"/>
    </row>
    <row r="305" spans="1:14" s="13" customFormat="1" ht="27.75" customHeight="1" x14ac:dyDescent="0.3">
      <c r="A305" s="43">
        <v>290</v>
      </c>
      <c r="B305" s="23" t="s">
        <v>248</v>
      </c>
      <c r="C305" s="58" t="s">
        <v>263</v>
      </c>
      <c r="D305" s="56" t="s">
        <v>236</v>
      </c>
      <c r="E305" s="57">
        <v>486</v>
      </c>
      <c r="F305" s="58" t="s">
        <v>263</v>
      </c>
      <c r="G305" s="56" t="s">
        <v>236</v>
      </c>
      <c r="H305" s="57">
        <v>494.9</v>
      </c>
      <c r="I305" s="57">
        <f t="shared" si="162"/>
        <v>8.8999999999999773</v>
      </c>
      <c r="J305" s="59">
        <f t="shared" si="163"/>
        <v>0</v>
      </c>
      <c r="K305" s="19" t="s">
        <v>573</v>
      </c>
      <c r="L305" s="22" t="s">
        <v>419</v>
      </c>
      <c r="M305" s="74" t="s">
        <v>255</v>
      </c>
      <c r="N305" s="21"/>
    </row>
    <row r="306" spans="1:14" s="13" customFormat="1" ht="27.75" customHeight="1" x14ac:dyDescent="0.3">
      <c r="A306" s="43">
        <v>291</v>
      </c>
      <c r="B306" s="23" t="s">
        <v>248</v>
      </c>
      <c r="C306" s="44" t="s">
        <v>264</v>
      </c>
      <c r="D306" s="46" t="s">
        <v>228</v>
      </c>
      <c r="E306" s="48">
        <v>225</v>
      </c>
      <c r="F306" s="44" t="s">
        <v>264</v>
      </c>
      <c r="G306" s="46" t="s">
        <v>228</v>
      </c>
      <c r="H306" s="48">
        <v>239.8</v>
      </c>
      <c r="I306" s="48">
        <f t="shared" si="162"/>
        <v>14.800000000000011</v>
      </c>
      <c r="J306" s="14">
        <f t="shared" si="163"/>
        <v>0</v>
      </c>
      <c r="K306" s="19" t="s">
        <v>574</v>
      </c>
      <c r="L306" s="20" t="s">
        <v>307</v>
      </c>
      <c r="M306" s="74" t="s">
        <v>18</v>
      </c>
      <c r="N306" s="21"/>
    </row>
    <row r="307" spans="1:14" s="13" customFormat="1" ht="27.75" customHeight="1" x14ac:dyDescent="0.3">
      <c r="A307" s="43">
        <v>292</v>
      </c>
      <c r="B307" s="23" t="s">
        <v>248</v>
      </c>
      <c r="C307" s="44" t="s">
        <v>265</v>
      </c>
      <c r="D307" s="46" t="s">
        <v>240</v>
      </c>
      <c r="E307" s="48">
        <v>36</v>
      </c>
      <c r="F307" s="44" t="s">
        <v>265</v>
      </c>
      <c r="G307" s="46" t="s">
        <v>240</v>
      </c>
      <c r="H307" s="48">
        <v>36</v>
      </c>
      <c r="I307" s="48">
        <f t="shared" ref="I307:I310" si="164">IF(H307-E307&gt;0, H307-E307, 0)</f>
        <v>0</v>
      </c>
      <c r="J307" s="14">
        <f t="shared" ref="J307:J310" si="165">IF(H307-E307&lt;0, H307-E307, 0)</f>
        <v>0</v>
      </c>
      <c r="K307" s="19" t="s">
        <v>572</v>
      </c>
      <c r="L307" s="20" t="s">
        <v>307</v>
      </c>
      <c r="M307" s="74" t="s">
        <v>18</v>
      </c>
      <c r="N307" s="21"/>
    </row>
    <row r="308" spans="1:14" s="13" customFormat="1" ht="27.75" customHeight="1" x14ac:dyDescent="0.3">
      <c r="A308" s="43">
        <v>293</v>
      </c>
      <c r="B308" s="23" t="s">
        <v>248</v>
      </c>
      <c r="C308" s="44" t="s">
        <v>259</v>
      </c>
      <c r="D308" s="46" t="s">
        <v>240</v>
      </c>
      <c r="E308" s="48">
        <v>175</v>
      </c>
      <c r="F308" s="44" t="s">
        <v>259</v>
      </c>
      <c r="G308" s="46" t="s">
        <v>240</v>
      </c>
      <c r="H308" s="48">
        <v>175</v>
      </c>
      <c r="I308" s="48">
        <f t="shared" si="164"/>
        <v>0</v>
      </c>
      <c r="J308" s="14">
        <f t="shared" si="165"/>
        <v>0</v>
      </c>
      <c r="K308" s="19" t="s">
        <v>575</v>
      </c>
      <c r="L308" s="20" t="s">
        <v>429</v>
      </c>
      <c r="M308" s="74" t="s">
        <v>18</v>
      </c>
      <c r="N308" s="21"/>
    </row>
    <row r="309" spans="1:14" s="13" customFormat="1" ht="27.75" customHeight="1" x14ac:dyDescent="0.3">
      <c r="A309" s="43">
        <v>294</v>
      </c>
      <c r="B309" s="23" t="s">
        <v>248</v>
      </c>
      <c r="C309" s="44" t="s">
        <v>27</v>
      </c>
      <c r="D309" s="46" t="s">
        <v>17</v>
      </c>
      <c r="E309" s="48">
        <v>136</v>
      </c>
      <c r="F309" s="44" t="s">
        <v>27</v>
      </c>
      <c r="G309" s="46" t="s">
        <v>17</v>
      </c>
      <c r="H309" s="48">
        <v>136</v>
      </c>
      <c r="I309" s="48">
        <f t="shared" si="164"/>
        <v>0</v>
      </c>
      <c r="J309" s="14">
        <f t="shared" si="165"/>
        <v>0</v>
      </c>
      <c r="K309" s="19" t="s">
        <v>576</v>
      </c>
      <c r="L309" s="20" t="s">
        <v>307</v>
      </c>
      <c r="M309" s="74" t="s">
        <v>18</v>
      </c>
      <c r="N309" s="21"/>
    </row>
    <row r="310" spans="1:14" s="13" customFormat="1" ht="27.75" customHeight="1" x14ac:dyDescent="0.3">
      <c r="A310" s="43">
        <v>295</v>
      </c>
      <c r="B310" s="23" t="s">
        <v>248</v>
      </c>
      <c r="C310" s="44" t="s">
        <v>28</v>
      </c>
      <c r="D310" s="46" t="s">
        <v>17</v>
      </c>
      <c r="E310" s="48">
        <v>53</v>
      </c>
      <c r="F310" s="44" t="s">
        <v>28</v>
      </c>
      <c r="G310" s="46" t="s">
        <v>17</v>
      </c>
      <c r="H310" s="48">
        <v>53</v>
      </c>
      <c r="I310" s="48">
        <f t="shared" si="164"/>
        <v>0</v>
      </c>
      <c r="J310" s="14">
        <f t="shared" si="165"/>
        <v>0</v>
      </c>
      <c r="K310" s="19" t="s">
        <v>576</v>
      </c>
      <c r="L310" s="20" t="s">
        <v>307</v>
      </c>
      <c r="M310" s="74" t="s">
        <v>18</v>
      </c>
      <c r="N310" s="21"/>
    </row>
    <row r="311" spans="1:14" s="13" customFormat="1" ht="27.75" customHeight="1" x14ac:dyDescent="0.3">
      <c r="A311" s="43">
        <v>296</v>
      </c>
      <c r="B311" s="23" t="s">
        <v>248</v>
      </c>
      <c r="C311" s="44" t="s">
        <v>259</v>
      </c>
      <c r="D311" s="46" t="s">
        <v>240</v>
      </c>
      <c r="E311" s="48">
        <v>175</v>
      </c>
      <c r="F311" s="44" t="s">
        <v>259</v>
      </c>
      <c r="G311" s="46" t="s">
        <v>240</v>
      </c>
      <c r="H311" s="48">
        <v>175</v>
      </c>
      <c r="I311" s="48">
        <f t="shared" ref="I311:I312" si="166">IF(H311-E311&gt;0, H311-E311, 0)</f>
        <v>0</v>
      </c>
      <c r="J311" s="14">
        <f t="shared" ref="J311:J312" si="167">IF(H311-E311&lt;0, H311-E311, 0)</f>
        <v>0</v>
      </c>
      <c r="K311" s="19" t="s">
        <v>576</v>
      </c>
      <c r="L311" s="20" t="s">
        <v>307</v>
      </c>
      <c r="M311" s="74" t="s">
        <v>18</v>
      </c>
      <c r="N311" s="21"/>
    </row>
    <row r="312" spans="1:14" s="13" customFormat="1" ht="27.75" customHeight="1" x14ac:dyDescent="0.3">
      <c r="A312" s="43">
        <v>297</v>
      </c>
      <c r="B312" s="23" t="s">
        <v>248</v>
      </c>
      <c r="C312" s="44" t="s">
        <v>266</v>
      </c>
      <c r="D312" s="46" t="s">
        <v>236</v>
      </c>
      <c r="E312" s="48">
        <v>495</v>
      </c>
      <c r="F312" s="44" t="s">
        <v>266</v>
      </c>
      <c r="G312" s="46" t="s">
        <v>236</v>
      </c>
      <c r="H312" s="48">
        <v>373.1</v>
      </c>
      <c r="I312" s="48">
        <f t="shared" si="166"/>
        <v>0</v>
      </c>
      <c r="J312" s="14">
        <f t="shared" si="167"/>
        <v>-121.89999999999998</v>
      </c>
      <c r="K312" s="19" t="s">
        <v>577</v>
      </c>
      <c r="L312" s="22" t="s">
        <v>403</v>
      </c>
      <c r="M312" s="74" t="s">
        <v>19</v>
      </c>
      <c r="N312" s="21" t="s">
        <v>260</v>
      </c>
    </row>
    <row r="313" spans="1:14" s="13" customFormat="1" ht="27.75" customHeight="1" x14ac:dyDescent="0.3">
      <c r="A313" s="43">
        <v>298</v>
      </c>
      <c r="B313" s="23" t="s">
        <v>248</v>
      </c>
      <c r="C313" s="44" t="s">
        <v>259</v>
      </c>
      <c r="D313" s="46" t="s">
        <v>240</v>
      </c>
      <c r="E313" s="48">
        <v>175</v>
      </c>
      <c r="F313" s="44" t="s">
        <v>259</v>
      </c>
      <c r="G313" s="46" t="s">
        <v>240</v>
      </c>
      <c r="H313" s="48">
        <v>175</v>
      </c>
      <c r="I313" s="48">
        <f t="shared" ref="I313:I315" si="168">IF(H313-E313&gt;0, H313-E313, 0)</f>
        <v>0</v>
      </c>
      <c r="J313" s="14">
        <f t="shared" ref="J313:J315" si="169">IF(H313-E313&lt;0, H313-E313, 0)</f>
        <v>0</v>
      </c>
      <c r="K313" s="19" t="s">
        <v>576</v>
      </c>
      <c r="L313" s="20" t="s">
        <v>307</v>
      </c>
      <c r="M313" s="74" t="s">
        <v>18</v>
      </c>
      <c r="N313" s="21"/>
    </row>
    <row r="314" spans="1:14" s="13" customFormat="1" ht="27.75" customHeight="1" x14ac:dyDescent="0.3">
      <c r="A314" s="43">
        <v>299</v>
      </c>
      <c r="B314" s="23" t="s">
        <v>248</v>
      </c>
      <c r="C314" s="44" t="s">
        <v>267</v>
      </c>
      <c r="D314" s="46" t="s">
        <v>240</v>
      </c>
      <c r="E314" s="48">
        <v>7</v>
      </c>
      <c r="F314" s="44" t="s">
        <v>267</v>
      </c>
      <c r="G314" s="46" t="s">
        <v>240</v>
      </c>
      <c r="H314" s="48">
        <v>7</v>
      </c>
      <c r="I314" s="48">
        <f t="shared" si="168"/>
        <v>0</v>
      </c>
      <c r="J314" s="14">
        <f t="shared" si="169"/>
        <v>0</v>
      </c>
      <c r="K314" s="19" t="s">
        <v>578</v>
      </c>
      <c r="L314" s="22" t="s">
        <v>420</v>
      </c>
      <c r="M314" s="74" t="s">
        <v>19</v>
      </c>
      <c r="N314" s="21" t="s">
        <v>260</v>
      </c>
    </row>
    <row r="315" spans="1:14" s="13" customFormat="1" ht="27.75" customHeight="1" x14ac:dyDescent="0.3">
      <c r="A315" s="43">
        <v>300</v>
      </c>
      <c r="B315" s="23" t="s">
        <v>248</v>
      </c>
      <c r="C315" s="44" t="s">
        <v>259</v>
      </c>
      <c r="D315" s="46" t="s">
        <v>240</v>
      </c>
      <c r="E315" s="48">
        <v>175</v>
      </c>
      <c r="F315" s="44" t="s">
        <v>259</v>
      </c>
      <c r="G315" s="46" t="s">
        <v>240</v>
      </c>
      <c r="H315" s="48">
        <v>175</v>
      </c>
      <c r="I315" s="48">
        <f t="shared" si="168"/>
        <v>0</v>
      </c>
      <c r="J315" s="14">
        <f t="shared" si="169"/>
        <v>0</v>
      </c>
      <c r="K315" s="19" t="s">
        <v>579</v>
      </c>
      <c r="L315" s="20" t="s">
        <v>345</v>
      </c>
      <c r="M315" s="74" t="s">
        <v>18</v>
      </c>
      <c r="N315" s="21"/>
    </row>
    <row r="316" spans="1:14" s="13" customFormat="1" ht="27.75" customHeight="1" x14ac:dyDescent="0.3">
      <c r="A316" s="43">
        <v>301</v>
      </c>
      <c r="B316" s="23" t="s">
        <v>248</v>
      </c>
      <c r="C316" s="44" t="s">
        <v>267</v>
      </c>
      <c r="D316" s="46" t="s">
        <v>240</v>
      </c>
      <c r="E316" s="48">
        <v>7</v>
      </c>
      <c r="F316" s="44" t="s">
        <v>267</v>
      </c>
      <c r="G316" s="46" t="s">
        <v>240</v>
      </c>
      <c r="H316" s="48">
        <v>7</v>
      </c>
      <c r="I316" s="48">
        <f t="shared" ref="I316:I318" si="170">IF(H316-E316&gt;0, H316-E316, 0)</f>
        <v>0</v>
      </c>
      <c r="J316" s="14">
        <f t="shared" ref="J316:J318" si="171">IF(H316-E316&lt;0, H316-E316, 0)</f>
        <v>0</v>
      </c>
      <c r="K316" s="19" t="s">
        <v>580</v>
      </c>
      <c r="L316" s="20" t="s">
        <v>404</v>
      </c>
      <c r="M316" s="74" t="s">
        <v>255</v>
      </c>
      <c r="N316" s="21" t="s">
        <v>260</v>
      </c>
    </row>
    <row r="317" spans="1:14" s="13" customFormat="1" ht="27.75" customHeight="1" x14ac:dyDescent="0.3">
      <c r="A317" s="43">
        <v>302</v>
      </c>
      <c r="B317" s="23" t="s">
        <v>248</v>
      </c>
      <c r="C317" s="44" t="s">
        <v>27</v>
      </c>
      <c r="D317" s="46" t="s">
        <v>17</v>
      </c>
      <c r="E317" s="48">
        <v>136</v>
      </c>
      <c r="F317" s="44" t="s">
        <v>27</v>
      </c>
      <c r="G317" s="46" t="s">
        <v>17</v>
      </c>
      <c r="H317" s="48">
        <v>136</v>
      </c>
      <c r="I317" s="48">
        <f t="shared" si="170"/>
        <v>0</v>
      </c>
      <c r="J317" s="14">
        <f t="shared" si="171"/>
        <v>0</v>
      </c>
      <c r="K317" s="19" t="s">
        <v>576</v>
      </c>
      <c r="L317" s="20" t="s">
        <v>307</v>
      </c>
      <c r="M317" s="74" t="s">
        <v>18</v>
      </c>
      <c r="N317" s="21"/>
    </row>
    <row r="318" spans="1:14" s="13" customFormat="1" ht="27.75" customHeight="1" x14ac:dyDescent="0.3">
      <c r="A318" s="43">
        <v>303</v>
      </c>
      <c r="B318" s="23" t="s">
        <v>248</v>
      </c>
      <c r="C318" s="44" t="s">
        <v>28</v>
      </c>
      <c r="D318" s="46" t="s">
        <v>17</v>
      </c>
      <c r="E318" s="48">
        <v>53</v>
      </c>
      <c r="F318" s="44" t="s">
        <v>28</v>
      </c>
      <c r="G318" s="46" t="s">
        <v>17</v>
      </c>
      <c r="H318" s="48">
        <v>53</v>
      </c>
      <c r="I318" s="48">
        <f t="shared" si="170"/>
        <v>0</v>
      </c>
      <c r="J318" s="14">
        <f t="shared" si="171"/>
        <v>0</v>
      </c>
      <c r="K318" s="19" t="s">
        <v>576</v>
      </c>
      <c r="L318" s="20" t="s">
        <v>307</v>
      </c>
      <c r="M318" s="74" t="s">
        <v>18</v>
      </c>
      <c r="N318" s="21"/>
    </row>
    <row r="319" spans="1:14" s="13" customFormat="1" ht="27.75" customHeight="1" x14ac:dyDescent="0.3">
      <c r="A319" s="43">
        <v>304</v>
      </c>
      <c r="B319" s="23" t="s">
        <v>248</v>
      </c>
      <c r="C319" s="44" t="s">
        <v>27</v>
      </c>
      <c r="D319" s="46" t="s">
        <v>17</v>
      </c>
      <c r="E319" s="48">
        <v>136</v>
      </c>
      <c r="F319" s="44" t="s">
        <v>27</v>
      </c>
      <c r="G319" s="46" t="s">
        <v>17</v>
      </c>
      <c r="H319" s="48">
        <v>136</v>
      </c>
      <c r="I319" s="48">
        <f t="shared" ref="I319:I322" si="172">IF(H319-E319&gt;0, H319-E319, 0)</f>
        <v>0</v>
      </c>
      <c r="J319" s="14">
        <f t="shared" ref="J319:J322" si="173">IF(H319-E319&lt;0, H319-E319, 0)</f>
        <v>0</v>
      </c>
      <c r="K319" s="19" t="s">
        <v>576</v>
      </c>
      <c r="L319" s="20" t="s">
        <v>307</v>
      </c>
      <c r="M319" s="74" t="s">
        <v>18</v>
      </c>
      <c r="N319" s="21"/>
    </row>
    <row r="320" spans="1:14" s="13" customFormat="1" ht="27.75" customHeight="1" x14ac:dyDescent="0.3">
      <c r="A320" s="43">
        <v>305</v>
      </c>
      <c r="B320" s="23" t="s">
        <v>248</v>
      </c>
      <c r="C320" s="44" t="s">
        <v>28</v>
      </c>
      <c r="D320" s="46" t="s">
        <v>17</v>
      </c>
      <c r="E320" s="48">
        <v>53</v>
      </c>
      <c r="F320" s="44" t="s">
        <v>28</v>
      </c>
      <c r="G320" s="46" t="s">
        <v>17</v>
      </c>
      <c r="H320" s="48">
        <v>53</v>
      </c>
      <c r="I320" s="48">
        <f t="shared" si="172"/>
        <v>0</v>
      </c>
      <c r="J320" s="14">
        <f t="shared" si="173"/>
        <v>0</v>
      </c>
      <c r="K320" s="19" t="s">
        <v>576</v>
      </c>
      <c r="L320" s="20" t="s">
        <v>307</v>
      </c>
      <c r="M320" s="74" t="s">
        <v>18</v>
      </c>
      <c r="N320" s="21"/>
    </row>
    <row r="321" spans="1:14" s="13" customFormat="1" ht="27.75" customHeight="1" x14ac:dyDescent="0.3">
      <c r="A321" s="43">
        <v>306</v>
      </c>
      <c r="B321" s="23" t="s">
        <v>248</v>
      </c>
      <c r="C321" s="44" t="s">
        <v>267</v>
      </c>
      <c r="D321" s="46" t="s">
        <v>240</v>
      </c>
      <c r="E321" s="48">
        <v>7</v>
      </c>
      <c r="F321" s="44" t="s">
        <v>267</v>
      </c>
      <c r="G321" s="46" t="s">
        <v>240</v>
      </c>
      <c r="H321" s="48">
        <v>7</v>
      </c>
      <c r="I321" s="48">
        <f t="shared" si="172"/>
        <v>0</v>
      </c>
      <c r="J321" s="14">
        <f t="shared" si="173"/>
        <v>0</v>
      </c>
      <c r="K321" s="19" t="s">
        <v>577</v>
      </c>
      <c r="L321" s="20" t="s">
        <v>411</v>
      </c>
      <c r="M321" s="74" t="s">
        <v>19</v>
      </c>
      <c r="N321" s="21" t="s">
        <v>29</v>
      </c>
    </row>
    <row r="322" spans="1:14" s="13" customFormat="1" ht="27.75" customHeight="1" x14ac:dyDescent="0.3">
      <c r="A322" s="43">
        <v>307</v>
      </c>
      <c r="B322" s="23" t="s">
        <v>248</v>
      </c>
      <c r="C322" s="44" t="s">
        <v>259</v>
      </c>
      <c r="D322" s="46" t="s">
        <v>240</v>
      </c>
      <c r="E322" s="48">
        <v>175</v>
      </c>
      <c r="F322" s="44" t="s">
        <v>259</v>
      </c>
      <c r="G322" s="46" t="s">
        <v>240</v>
      </c>
      <c r="H322" s="48">
        <v>175</v>
      </c>
      <c r="I322" s="48">
        <f t="shared" si="172"/>
        <v>0</v>
      </c>
      <c r="J322" s="14">
        <f t="shared" si="173"/>
        <v>0</v>
      </c>
      <c r="K322" s="19" t="s">
        <v>581</v>
      </c>
      <c r="L322" s="20" t="s">
        <v>307</v>
      </c>
      <c r="M322" s="74" t="s">
        <v>18</v>
      </c>
      <c r="N322" s="21"/>
    </row>
    <row r="323" spans="1:14" s="13" customFormat="1" ht="27.75" customHeight="1" x14ac:dyDescent="0.3">
      <c r="A323" s="43">
        <v>308</v>
      </c>
      <c r="B323" s="23" t="s">
        <v>248</v>
      </c>
      <c r="C323" s="80" t="s">
        <v>95</v>
      </c>
      <c r="D323" s="81" t="s">
        <v>38</v>
      </c>
      <c r="E323" s="34">
        <v>635</v>
      </c>
      <c r="F323" s="80" t="s">
        <v>95</v>
      </c>
      <c r="G323" s="81" t="s">
        <v>38</v>
      </c>
      <c r="H323" s="34">
        <v>635</v>
      </c>
      <c r="I323" s="90">
        <f t="shared" ref="I323" si="174">IF(H323-E323&gt;0, H323-E323, 0)</f>
        <v>0</v>
      </c>
      <c r="J323" s="91">
        <f t="shared" ref="J323" si="175">IF(H323-E323&lt;0, H323-E323, 0)</f>
        <v>0</v>
      </c>
      <c r="K323" s="81" t="s">
        <v>582</v>
      </c>
      <c r="L323" s="64"/>
      <c r="M323" s="74" t="s">
        <v>96</v>
      </c>
      <c r="N323" s="21"/>
    </row>
    <row r="324" spans="1:14" s="13" customFormat="1" ht="27.75" customHeight="1" x14ac:dyDescent="0.3">
      <c r="A324" s="43">
        <v>309</v>
      </c>
      <c r="B324" s="23" t="s">
        <v>248</v>
      </c>
      <c r="C324" s="24" t="s">
        <v>268</v>
      </c>
      <c r="D324" s="47" t="s">
        <v>240</v>
      </c>
      <c r="E324" s="112">
        <v>17</v>
      </c>
      <c r="F324" s="24" t="s">
        <v>268</v>
      </c>
      <c r="G324" s="47" t="s">
        <v>240</v>
      </c>
      <c r="H324" s="48">
        <v>17</v>
      </c>
      <c r="I324" s="90">
        <f t="shared" ref="I324:I328" si="176">IF(H324-E324&gt;0, H324-E324, 0)</f>
        <v>0</v>
      </c>
      <c r="J324" s="91">
        <f t="shared" ref="J324:J328" si="177">IF(H324-E324&lt;0, H324-E324, 0)</f>
        <v>0</v>
      </c>
      <c r="K324" s="42" t="s">
        <v>583</v>
      </c>
      <c r="L324" s="20" t="s">
        <v>362</v>
      </c>
      <c r="M324" s="74" t="s">
        <v>18</v>
      </c>
      <c r="N324" s="21"/>
    </row>
    <row r="325" spans="1:14" s="13" customFormat="1" ht="27.75" customHeight="1" x14ac:dyDescent="0.3">
      <c r="A325" s="43">
        <v>310</v>
      </c>
      <c r="B325" s="23" t="s">
        <v>248</v>
      </c>
      <c r="C325" s="44" t="s">
        <v>259</v>
      </c>
      <c r="D325" s="46" t="s">
        <v>240</v>
      </c>
      <c r="E325" s="48">
        <v>175</v>
      </c>
      <c r="F325" s="44" t="s">
        <v>259</v>
      </c>
      <c r="G325" s="46" t="s">
        <v>240</v>
      </c>
      <c r="H325" s="48">
        <v>175</v>
      </c>
      <c r="I325" s="48">
        <f t="shared" si="176"/>
        <v>0</v>
      </c>
      <c r="J325" s="14">
        <f t="shared" si="177"/>
        <v>0</v>
      </c>
      <c r="K325" s="19" t="s">
        <v>584</v>
      </c>
      <c r="L325" s="20" t="s">
        <v>307</v>
      </c>
      <c r="M325" s="74" t="s">
        <v>18</v>
      </c>
      <c r="N325" s="21"/>
    </row>
    <row r="326" spans="1:14" s="13" customFormat="1" ht="27.75" customHeight="1" x14ac:dyDescent="0.3">
      <c r="A326" s="43">
        <v>311</v>
      </c>
      <c r="B326" s="23" t="s">
        <v>248</v>
      </c>
      <c r="C326" s="44" t="s">
        <v>269</v>
      </c>
      <c r="D326" s="46" t="s">
        <v>228</v>
      </c>
      <c r="E326" s="48">
        <v>248</v>
      </c>
      <c r="F326" s="44" t="s">
        <v>269</v>
      </c>
      <c r="G326" s="46" t="s">
        <v>228</v>
      </c>
      <c r="H326" s="48">
        <v>297.39999999999998</v>
      </c>
      <c r="I326" s="48">
        <f t="shared" si="176"/>
        <v>49.399999999999977</v>
      </c>
      <c r="J326" s="14">
        <f t="shared" si="177"/>
        <v>0</v>
      </c>
      <c r="K326" s="19" t="s">
        <v>585</v>
      </c>
      <c r="L326" s="22" t="s">
        <v>424</v>
      </c>
      <c r="M326" s="74" t="s">
        <v>18</v>
      </c>
      <c r="N326" s="21"/>
    </row>
    <row r="327" spans="1:14" s="13" customFormat="1" ht="27.75" customHeight="1" x14ac:dyDescent="0.3">
      <c r="A327" s="43">
        <v>312</v>
      </c>
      <c r="B327" s="23" t="s">
        <v>248</v>
      </c>
      <c r="C327" s="44" t="s">
        <v>27</v>
      </c>
      <c r="D327" s="46" t="s">
        <v>17</v>
      </c>
      <c r="E327" s="48">
        <v>136</v>
      </c>
      <c r="F327" s="44" t="s">
        <v>27</v>
      </c>
      <c r="G327" s="46" t="s">
        <v>17</v>
      </c>
      <c r="H327" s="48">
        <v>136</v>
      </c>
      <c r="I327" s="48">
        <f t="shared" si="176"/>
        <v>0</v>
      </c>
      <c r="J327" s="14">
        <f t="shared" si="177"/>
        <v>0</v>
      </c>
      <c r="K327" s="19" t="s">
        <v>576</v>
      </c>
      <c r="L327" s="20" t="s">
        <v>307</v>
      </c>
      <c r="M327" s="74" t="s">
        <v>18</v>
      </c>
      <c r="N327" s="21"/>
    </row>
    <row r="328" spans="1:14" s="13" customFormat="1" ht="27.75" customHeight="1" x14ac:dyDescent="0.3">
      <c r="A328" s="43">
        <v>313</v>
      </c>
      <c r="B328" s="23" t="s">
        <v>248</v>
      </c>
      <c r="C328" s="44" t="s">
        <v>28</v>
      </c>
      <c r="D328" s="46" t="s">
        <v>17</v>
      </c>
      <c r="E328" s="48">
        <v>53</v>
      </c>
      <c r="F328" s="44" t="s">
        <v>28</v>
      </c>
      <c r="G328" s="46" t="s">
        <v>17</v>
      </c>
      <c r="H328" s="48">
        <v>53</v>
      </c>
      <c r="I328" s="48">
        <f t="shared" si="176"/>
        <v>0</v>
      </c>
      <c r="J328" s="14">
        <f t="shared" si="177"/>
        <v>0</v>
      </c>
      <c r="K328" s="19" t="s">
        <v>576</v>
      </c>
      <c r="L328" s="20" t="s">
        <v>307</v>
      </c>
      <c r="M328" s="74" t="s">
        <v>18</v>
      </c>
      <c r="N328" s="21"/>
    </row>
    <row r="329" spans="1:14" s="13" customFormat="1" ht="27.75" customHeight="1" x14ac:dyDescent="0.3">
      <c r="A329" s="43">
        <v>314</v>
      </c>
      <c r="B329" s="23" t="s">
        <v>248</v>
      </c>
      <c r="C329" s="44" t="s">
        <v>270</v>
      </c>
      <c r="D329" s="46" t="s">
        <v>231</v>
      </c>
      <c r="E329" s="48">
        <v>397</v>
      </c>
      <c r="F329" s="12" t="s">
        <v>271</v>
      </c>
      <c r="G329" s="12" t="s">
        <v>231</v>
      </c>
      <c r="H329" s="48">
        <v>397</v>
      </c>
      <c r="I329" s="48">
        <f t="shared" ref="I329:I337" si="178">IF(H329-E329&gt;0, H329-E329, 0)</f>
        <v>0</v>
      </c>
      <c r="J329" s="14">
        <f t="shared" ref="J329:J337" si="179">IF(H329-E329&lt;0, H329-E329, 0)</f>
        <v>0</v>
      </c>
      <c r="K329" s="19" t="s">
        <v>586</v>
      </c>
      <c r="L329" s="20" t="s">
        <v>349</v>
      </c>
      <c r="M329" s="74" t="s">
        <v>19</v>
      </c>
      <c r="N329" s="21"/>
    </row>
    <row r="330" spans="1:14" s="13" customFormat="1" ht="27.75" customHeight="1" x14ac:dyDescent="0.3">
      <c r="A330" s="43">
        <v>315</v>
      </c>
      <c r="B330" s="23" t="s">
        <v>248</v>
      </c>
      <c r="C330" s="44" t="s">
        <v>259</v>
      </c>
      <c r="D330" s="46" t="s">
        <v>240</v>
      </c>
      <c r="E330" s="48">
        <v>175</v>
      </c>
      <c r="F330" s="44" t="s">
        <v>259</v>
      </c>
      <c r="G330" s="46" t="s">
        <v>240</v>
      </c>
      <c r="H330" s="48">
        <v>175</v>
      </c>
      <c r="I330" s="48">
        <f t="shared" si="178"/>
        <v>0</v>
      </c>
      <c r="J330" s="14">
        <f t="shared" si="179"/>
        <v>0</v>
      </c>
      <c r="K330" s="19" t="s">
        <v>587</v>
      </c>
      <c r="L330" s="20" t="s">
        <v>307</v>
      </c>
      <c r="M330" s="74" t="s">
        <v>18</v>
      </c>
      <c r="N330" s="21"/>
    </row>
    <row r="331" spans="1:14" s="13" customFormat="1" ht="27.75" customHeight="1" x14ac:dyDescent="0.3">
      <c r="A331" s="126">
        <v>316</v>
      </c>
      <c r="B331" s="144" t="s">
        <v>247</v>
      </c>
      <c r="C331" s="150" t="s">
        <v>293</v>
      </c>
      <c r="D331" s="152" t="s">
        <v>295</v>
      </c>
      <c r="E331" s="146">
        <v>679</v>
      </c>
      <c r="F331" s="44" t="s">
        <v>293</v>
      </c>
      <c r="G331" s="46" t="s">
        <v>295</v>
      </c>
      <c r="H331" s="48">
        <v>535</v>
      </c>
      <c r="I331" s="146">
        <f>IF(H331+H332+H333-E331&gt;0, H331+H332+H333-E331, 0)</f>
        <v>0</v>
      </c>
      <c r="J331" s="148">
        <f>IF(H331+H332+H333-E331&lt;0, H331+H332+H333-E331, 0)</f>
        <v>0</v>
      </c>
      <c r="K331" s="139" t="s">
        <v>588</v>
      </c>
      <c r="L331" s="139"/>
      <c r="M331" s="139" t="s">
        <v>301</v>
      </c>
      <c r="N331" s="130"/>
    </row>
    <row r="332" spans="1:14" s="13" customFormat="1" ht="27.75" customHeight="1" x14ac:dyDescent="0.3">
      <c r="A332" s="162"/>
      <c r="B332" s="182"/>
      <c r="C332" s="180"/>
      <c r="D332" s="181"/>
      <c r="E332" s="158"/>
      <c r="F332" s="44" t="s">
        <v>299</v>
      </c>
      <c r="G332" s="46" t="s">
        <v>295</v>
      </c>
      <c r="H332" s="48">
        <v>38.4</v>
      </c>
      <c r="I332" s="158"/>
      <c r="J332" s="159"/>
      <c r="K332" s="156"/>
      <c r="L332" s="156"/>
      <c r="M332" s="156"/>
      <c r="N332" s="157"/>
    </row>
    <row r="333" spans="1:14" s="13" customFormat="1" ht="27.75" customHeight="1" x14ac:dyDescent="0.3">
      <c r="A333" s="127"/>
      <c r="B333" s="145"/>
      <c r="C333" s="180"/>
      <c r="D333" s="153"/>
      <c r="E333" s="147"/>
      <c r="F333" s="44" t="s">
        <v>300</v>
      </c>
      <c r="G333" s="46" t="s">
        <v>295</v>
      </c>
      <c r="H333" s="48">
        <v>105.6</v>
      </c>
      <c r="I333" s="147"/>
      <c r="J333" s="149"/>
      <c r="K333" s="140"/>
      <c r="L333" s="140"/>
      <c r="M333" s="140"/>
      <c r="N333" s="131"/>
    </row>
    <row r="334" spans="1:14" s="13" customFormat="1" ht="27.75" customHeight="1" x14ac:dyDescent="0.3">
      <c r="A334" s="43">
        <v>317</v>
      </c>
      <c r="B334" s="23" t="s">
        <v>248</v>
      </c>
      <c r="C334" s="44" t="s">
        <v>294</v>
      </c>
      <c r="D334" s="46" t="s">
        <v>295</v>
      </c>
      <c r="E334" s="48">
        <v>293</v>
      </c>
      <c r="F334" s="44" t="s">
        <v>294</v>
      </c>
      <c r="G334" s="46" t="s">
        <v>295</v>
      </c>
      <c r="H334" s="48">
        <v>293</v>
      </c>
      <c r="I334" s="48">
        <f t="shared" ref="I334" si="180">IF(H334-E334&gt;0, H334-E334, 0)</f>
        <v>0</v>
      </c>
      <c r="J334" s="14">
        <f t="shared" ref="J334" si="181">IF(H334-E334&lt;0, H334-E334, 0)</f>
        <v>0</v>
      </c>
      <c r="K334" s="19" t="s">
        <v>588</v>
      </c>
      <c r="L334" s="20"/>
      <c r="M334" s="74" t="s">
        <v>301</v>
      </c>
      <c r="N334" s="21"/>
    </row>
    <row r="335" spans="1:14" s="13" customFormat="1" ht="27.75" customHeight="1" x14ac:dyDescent="0.3">
      <c r="A335" s="43">
        <v>318</v>
      </c>
      <c r="B335" s="23" t="s">
        <v>248</v>
      </c>
      <c r="C335" s="44" t="s">
        <v>27</v>
      </c>
      <c r="D335" s="46" t="s">
        <v>17</v>
      </c>
      <c r="E335" s="48">
        <v>136</v>
      </c>
      <c r="F335" s="44" t="s">
        <v>27</v>
      </c>
      <c r="G335" s="46" t="s">
        <v>17</v>
      </c>
      <c r="H335" s="48">
        <v>136</v>
      </c>
      <c r="I335" s="48">
        <f t="shared" si="178"/>
        <v>0</v>
      </c>
      <c r="J335" s="14">
        <f t="shared" si="179"/>
        <v>0</v>
      </c>
      <c r="K335" s="19" t="s">
        <v>589</v>
      </c>
      <c r="L335" s="20" t="s">
        <v>307</v>
      </c>
      <c r="M335" s="74" t="s">
        <v>18</v>
      </c>
      <c r="N335" s="21"/>
    </row>
    <row r="336" spans="1:14" s="13" customFormat="1" ht="27.75" customHeight="1" x14ac:dyDescent="0.3">
      <c r="A336" s="43">
        <v>319</v>
      </c>
      <c r="B336" s="23" t="s">
        <v>248</v>
      </c>
      <c r="C336" s="44" t="s">
        <v>28</v>
      </c>
      <c r="D336" s="46" t="s">
        <v>17</v>
      </c>
      <c r="E336" s="48">
        <v>53</v>
      </c>
      <c r="F336" s="44" t="s">
        <v>28</v>
      </c>
      <c r="G336" s="46" t="s">
        <v>17</v>
      </c>
      <c r="H336" s="48">
        <v>53</v>
      </c>
      <c r="I336" s="48">
        <f t="shared" si="178"/>
        <v>0</v>
      </c>
      <c r="J336" s="14">
        <f t="shared" si="179"/>
        <v>0</v>
      </c>
      <c r="K336" s="19" t="s">
        <v>589</v>
      </c>
      <c r="L336" s="20" t="s">
        <v>307</v>
      </c>
      <c r="M336" s="74" t="s">
        <v>18</v>
      </c>
      <c r="N336" s="21"/>
    </row>
    <row r="337" spans="1:14" s="13" customFormat="1" ht="27.75" customHeight="1" x14ac:dyDescent="0.3">
      <c r="A337" s="43">
        <v>320</v>
      </c>
      <c r="B337" s="23" t="s">
        <v>248</v>
      </c>
      <c r="C337" s="44" t="s">
        <v>272</v>
      </c>
      <c r="D337" s="46" t="s">
        <v>231</v>
      </c>
      <c r="E337" s="48">
        <v>307</v>
      </c>
      <c r="F337" s="44" t="s">
        <v>272</v>
      </c>
      <c r="G337" s="46" t="s">
        <v>231</v>
      </c>
      <c r="H337" s="48">
        <v>261.5</v>
      </c>
      <c r="I337" s="48">
        <f t="shared" si="178"/>
        <v>0</v>
      </c>
      <c r="J337" s="14">
        <f t="shared" si="179"/>
        <v>-45.5</v>
      </c>
      <c r="K337" s="19" t="s">
        <v>590</v>
      </c>
      <c r="L337" s="20" t="s">
        <v>405</v>
      </c>
      <c r="M337" s="74" t="s">
        <v>229</v>
      </c>
      <c r="N337" s="21"/>
    </row>
    <row r="338" spans="1:14" s="13" customFormat="1" ht="27.75" customHeight="1" x14ac:dyDescent="0.3">
      <c r="A338" s="43">
        <v>321</v>
      </c>
      <c r="B338" s="23" t="s">
        <v>248</v>
      </c>
      <c r="C338" s="44" t="s">
        <v>273</v>
      </c>
      <c r="D338" s="46" t="s">
        <v>228</v>
      </c>
      <c r="E338" s="48">
        <v>179</v>
      </c>
      <c r="F338" s="44" t="s">
        <v>273</v>
      </c>
      <c r="G338" s="46" t="s">
        <v>228</v>
      </c>
      <c r="H338" s="48">
        <v>197.8</v>
      </c>
      <c r="I338" s="48">
        <f t="shared" ref="I338:I342" si="182">IF(H338-E338&gt;0, H338-E338, 0)</f>
        <v>18.800000000000011</v>
      </c>
      <c r="J338" s="14">
        <f t="shared" ref="J338:J342" si="183">IF(H338-E338&lt;0, H338-E338, 0)</f>
        <v>0</v>
      </c>
      <c r="K338" s="19" t="s">
        <v>591</v>
      </c>
      <c r="L338" s="22" t="s">
        <v>406</v>
      </c>
      <c r="M338" s="74" t="s">
        <v>18</v>
      </c>
      <c r="N338" s="21"/>
    </row>
    <row r="339" spans="1:14" s="13" customFormat="1" ht="27.75" customHeight="1" x14ac:dyDescent="0.3">
      <c r="A339" s="43">
        <v>322</v>
      </c>
      <c r="B339" s="23" t="s">
        <v>248</v>
      </c>
      <c r="C339" s="44" t="s">
        <v>274</v>
      </c>
      <c r="D339" s="46" t="s">
        <v>236</v>
      </c>
      <c r="E339" s="48">
        <v>595</v>
      </c>
      <c r="F339" s="44" t="s">
        <v>274</v>
      </c>
      <c r="G339" s="46" t="s">
        <v>236</v>
      </c>
      <c r="H339" s="48">
        <v>547.70000000000005</v>
      </c>
      <c r="I339" s="48">
        <f t="shared" si="182"/>
        <v>0</v>
      </c>
      <c r="J339" s="14">
        <f t="shared" si="183"/>
        <v>-47.299999999999955</v>
      </c>
      <c r="K339" s="19" t="s">
        <v>592</v>
      </c>
      <c r="L339" s="20" t="s">
        <v>407</v>
      </c>
      <c r="M339" s="74" t="s">
        <v>19</v>
      </c>
      <c r="N339" s="21" t="s">
        <v>29</v>
      </c>
    </row>
    <row r="340" spans="1:14" s="13" customFormat="1" ht="27.75" customHeight="1" x14ac:dyDescent="0.3">
      <c r="A340" s="43">
        <v>323</v>
      </c>
      <c r="B340" s="23" t="s">
        <v>248</v>
      </c>
      <c r="C340" s="44" t="s">
        <v>275</v>
      </c>
      <c r="D340" s="46" t="s">
        <v>228</v>
      </c>
      <c r="E340" s="48">
        <v>152</v>
      </c>
      <c r="F340" s="44" t="s">
        <v>275</v>
      </c>
      <c r="G340" s="46" t="s">
        <v>228</v>
      </c>
      <c r="H340" s="48">
        <v>152</v>
      </c>
      <c r="I340" s="48">
        <f t="shared" si="182"/>
        <v>0</v>
      </c>
      <c r="J340" s="14">
        <f t="shared" si="183"/>
        <v>0</v>
      </c>
      <c r="K340" s="19" t="s">
        <v>592</v>
      </c>
      <c r="L340" s="20" t="s">
        <v>407</v>
      </c>
      <c r="M340" s="74" t="s">
        <v>19</v>
      </c>
      <c r="N340" s="21" t="s">
        <v>29</v>
      </c>
    </row>
    <row r="341" spans="1:14" s="13" customFormat="1" ht="27.75" customHeight="1" x14ac:dyDescent="0.3">
      <c r="A341" s="43">
        <v>324</v>
      </c>
      <c r="B341" s="23" t="s">
        <v>248</v>
      </c>
      <c r="C341" s="44" t="s">
        <v>276</v>
      </c>
      <c r="D341" s="46" t="s">
        <v>228</v>
      </c>
      <c r="E341" s="48">
        <v>116</v>
      </c>
      <c r="F341" s="44" t="s">
        <v>276</v>
      </c>
      <c r="G341" s="46" t="s">
        <v>228</v>
      </c>
      <c r="H341" s="48">
        <v>116</v>
      </c>
      <c r="I341" s="48">
        <f t="shared" si="182"/>
        <v>0</v>
      </c>
      <c r="J341" s="14">
        <f t="shared" si="183"/>
        <v>0</v>
      </c>
      <c r="K341" s="19" t="s">
        <v>592</v>
      </c>
      <c r="L341" s="20" t="s">
        <v>407</v>
      </c>
      <c r="M341" s="74" t="s">
        <v>19</v>
      </c>
      <c r="N341" s="21" t="s">
        <v>29</v>
      </c>
    </row>
    <row r="342" spans="1:14" s="13" customFormat="1" ht="27.75" customHeight="1" x14ac:dyDescent="0.3">
      <c r="A342" s="43">
        <v>325</v>
      </c>
      <c r="B342" s="23" t="s">
        <v>248</v>
      </c>
      <c r="C342" s="44" t="s">
        <v>277</v>
      </c>
      <c r="D342" s="46" t="s">
        <v>228</v>
      </c>
      <c r="E342" s="48">
        <v>823</v>
      </c>
      <c r="F342" s="44" t="s">
        <v>277</v>
      </c>
      <c r="G342" s="46" t="s">
        <v>228</v>
      </c>
      <c r="H342" s="48">
        <v>898.1</v>
      </c>
      <c r="I342" s="48">
        <f t="shared" si="182"/>
        <v>75.100000000000023</v>
      </c>
      <c r="J342" s="14">
        <f t="shared" si="183"/>
        <v>0</v>
      </c>
      <c r="K342" s="19" t="s">
        <v>593</v>
      </c>
      <c r="L342" s="22" t="s">
        <v>408</v>
      </c>
      <c r="M342" s="74" t="s">
        <v>255</v>
      </c>
      <c r="N342" s="21"/>
    </row>
    <row r="343" spans="1:14" s="13" customFormat="1" ht="27.75" customHeight="1" x14ac:dyDescent="0.3">
      <c r="A343" s="92">
        <v>326</v>
      </c>
      <c r="B343" s="23" t="s">
        <v>43</v>
      </c>
      <c r="C343" s="95" t="s">
        <v>277</v>
      </c>
      <c r="D343" s="96" t="s">
        <v>26</v>
      </c>
      <c r="E343" s="94">
        <v>823</v>
      </c>
      <c r="F343" s="95" t="s">
        <v>277</v>
      </c>
      <c r="G343" s="96" t="s">
        <v>26</v>
      </c>
      <c r="H343" s="94">
        <v>898.1</v>
      </c>
      <c r="I343" s="94">
        <f t="shared" ref="I343" si="184">IF(H343-E343&gt;0, H343-E343, 0)</f>
        <v>75.100000000000023</v>
      </c>
      <c r="J343" s="14">
        <f t="shared" ref="J343" si="185">IF(H343-E343&lt;0, H343-E343, 0)</f>
        <v>0</v>
      </c>
      <c r="K343" s="19" t="s">
        <v>593</v>
      </c>
      <c r="L343" s="22" t="s">
        <v>408</v>
      </c>
      <c r="M343" s="93" t="s">
        <v>42</v>
      </c>
      <c r="N343" s="21"/>
    </row>
    <row r="344" spans="1:14" s="13" customFormat="1" ht="27.75" customHeight="1" x14ac:dyDescent="0.3">
      <c r="A344" s="92">
        <v>327</v>
      </c>
      <c r="B344" s="23" t="s">
        <v>248</v>
      </c>
      <c r="C344" s="44" t="s">
        <v>278</v>
      </c>
      <c r="D344" s="46" t="s">
        <v>240</v>
      </c>
      <c r="E344" s="48">
        <v>17</v>
      </c>
      <c r="F344" s="44" t="s">
        <v>278</v>
      </c>
      <c r="G344" s="46" t="s">
        <v>240</v>
      </c>
      <c r="H344" s="48">
        <v>17</v>
      </c>
      <c r="I344" s="48">
        <f t="shared" ref="I344:I346" si="186">IF(H344-E344&gt;0, H344-E344, 0)</f>
        <v>0</v>
      </c>
      <c r="J344" s="14">
        <f t="shared" ref="J344:J346" si="187">IF(H344-E344&lt;0, H344-E344, 0)</f>
        <v>0</v>
      </c>
      <c r="K344" s="19" t="s">
        <v>591</v>
      </c>
      <c r="L344" s="20" t="s">
        <v>401</v>
      </c>
      <c r="M344" s="74" t="s">
        <v>18</v>
      </c>
      <c r="N344" s="21"/>
    </row>
    <row r="345" spans="1:14" s="13" customFormat="1" ht="27.75" customHeight="1" x14ac:dyDescent="0.3">
      <c r="A345" s="92">
        <v>328</v>
      </c>
      <c r="B345" s="23" t="s">
        <v>248</v>
      </c>
      <c r="C345" s="44" t="s">
        <v>279</v>
      </c>
      <c r="D345" s="46" t="s">
        <v>240</v>
      </c>
      <c r="E345" s="48">
        <v>40</v>
      </c>
      <c r="F345" s="44" t="s">
        <v>279</v>
      </c>
      <c r="G345" s="46" t="s">
        <v>240</v>
      </c>
      <c r="H345" s="48">
        <v>40</v>
      </c>
      <c r="I345" s="48">
        <f t="shared" si="186"/>
        <v>0</v>
      </c>
      <c r="J345" s="14">
        <f t="shared" si="187"/>
        <v>0</v>
      </c>
      <c r="K345" s="19" t="s">
        <v>591</v>
      </c>
      <c r="L345" s="20" t="s">
        <v>401</v>
      </c>
      <c r="M345" s="74" t="s">
        <v>18</v>
      </c>
      <c r="N345" s="21"/>
    </row>
    <row r="346" spans="1:14" s="13" customFormat="1" ht="27.75" customHeight="1" x14ac:dyDescent="0.3">
      <c r="A346" s="92">
        <v>329</v>
      </c>
      <c r="B346" s="23" t="s">
        <v>248</v>
      </c>
      <c r="C346" s="44" t="s">
        <v>259</v>
      </c>
      <c r="D346" s="46" t="s">
        <v>240</v>
      </c>
      <c r="E346" s="48">
        <v>175</v>
      </c>
      <c r="F346" s="44" t="s">
        <v>259</v>
      </c>
      <c r="G346" s="46" t="s">
        <v>240</v>
      </c>
      <c r="H346" s="48">
        <v>175</v>
      </c>
      <c r="I346" s="48">
        <f t="shared" si="186"/>
        <v>0</v>
      </c>
      <c r="J346" s="14">
        <f t="shared" si="187"/>
        <v>0</v>
      </c>
      <c r="K346" s="19" t="s">
        <v>594</v>
      </c>
      <c r="L346" s="20" t="s">
        <v>307</v>
      </c>
      <c r="M346" s="74" t="s">
        <v>18</v>
      </c>
      <c r="N346" s="21"/>
    </row>
    <row r="347" spans="1:14" s="13" customFormat="1" ht="27.75" customHeight="1" x14ac:dyDescent="0.3">
      <c r="A347" s="92">
        <v>330</v>
      </c>
      <c r="B347" s="23" t="s">
        <v>248</v>
      </c>
      <c r="C347" s="44" t="s">
        <v>296</v>
      </c>
      <c r="D347" s="46" t="s">
        <v>240</v>
      </c>
      <c r="E347" s="48">
        <v>3</v>
      </c>
      <c r="F347" s="44" t="s">
        <v>296</v>
      </c>
      <c r="G347" s="46" t="s">
        <v>240</v>
      </c>
      <c r="H347" s="48">
        <v>3</v>
      </c>
      <c r="I347" s="48">
        <f t="shared" ref="I347" si="188">IF(H347-E347&gt;0, H347-E347, 0)</f>
        <v>0</v>
      </c>
      <c r="J347" s="14">
        <f t="shared" ref="J347" si="189">IF(H347-E347&lt;0, H347-E347, 0)</f>
        <v>0</v>
      </c>
      <c r="K347" s="19" t="s">
        <v>595</v>
      </c>
      <c r="L347" s="20"/>
      <c r="M347" s="74" t="s">
        <v>96</v>
      </c>
      <c r="N347" s="21"/>
    </row>
    <row r="348" spans="1:14" s="13" customFormat="1" ht="27.75" customHeight="1" x14ac:dyDescent="0.3">
      <c r="A348" s="92">
        <v>331</v>
      </c>
      <c r="B348" s="23" t="s">
        <v>248</v>
      </c>
      <c r="C348" s="44" t="s">
        <v>280</v>
      </c>
      <c r="D348" s="107" t="s">
        <v>281</v>
      </c>
      <c r="E348" s="48">
        <v>2169</v>
      </c>
      <c r="F348" s="44" t="s">
        <v>280</v>
      </c>
      <c r="G348" s="107" t="s">
        <v>281</v>
      </c>
      <c r="H348" s="48">
        <v>2242.9</v>
      </c>
      <c r="I348" s="48">
        <f t="shared" ref="I348:I350" si="190">IF(H348-E348&gt;0, H348-E348, 0)</f>
        <v>73.900000000000091</v>
      </c>
      <c r="J348" s="14">
        <f t="shared" ref="J348:J350" si="191">IF(H348-E348&lt;0, H348-E348, 0)</f>
        <v>0</v>
      </c>
      <c r="K348" s="19" t="s">
        <v>596</v>
      </c>
      <c r="L348" s="20" t="s">
        <v>409</v>
      </c>
      <c r="M348" s="74" t="s">
        <v>229</v>
      </c>
      <c r="N348" s="21"/>
    </row>
    <row r="349" spans="1:14" s="13" customFormat="1" ht="27.75" customHeight="1" x14ac:dyDescent="0.3">
      <c r="A349" s="92">
        <v>332</v>
      </c>
      <c r="B349" s="23" t="s">
        <v>248</v>
      </c>
      <c r="C349" s="44" t="s">
        <v>282</v>
      </c>
      <c r="D349" s="46" t="s">
        <v>240</v>
      </c>
      <c r="E349" s="48">
        <v>36</v>
      </c>
      <c r="F349" s="44" t="s">
        <v>282</v>
      </c>
      <c r="G349" s="46" t="s">
        <v>240</v>
      </c>
      <c r="H349" s="48">
        <v>36</v>
      </c>
      <c r="I349" s="48">
        <f t="shared" si="190"/>
        <v>0</v>
      </c>
      <c r="J349" s="14">
        <f t="shared" si="191"/>
        <v>0</v>
      </c>
      <c r="K349" s="19" t="s">
        <v>597</v>
      </c>
      <c r="L349" s="20" t="s">
        <v>307</v>
      </c>
      <c r="M349" s="74" t="s">
        <v>18</v>
      </c>
      <c r="N349" s="21"/>
    </row>
    <row r="350" spans="1:14" s="13" customFormat="1" ht="27.75" customHeight="1" x14ac:dyDescent="0.3">
      <c r="A350" s="92">
        <v>333</v>
      </c>
      <c r="B350" s="23" t="s">
        <v>248</v>
      </c>
      <c r="C350" s="44" t="s">
        <v>283</v>
      </c>
      <c r="D350" s="46" t="s">
        <v>228</v>
      </c>
      <c r="E350" s="48">
        <v>1035</v>
      </c>
      <c r="F350" s="44" t="s">
        <v>283</v>
      </c>
      <c r="G350" s="46" t="s">
        <v>228</v>
      </c>
      <c r="H350" s="48">
        <v>1049.9000000000001</v>
      </c>
      <c r="I350" s="48">
        <f t="shared" si="190"/>
        <v>14.900000000000091</v>
      </c>
      <c r="J350" s="14">
        <f t="shared" si="191"/>
        <v>0</v>
      </c>
      <c r="K350" s="19" t="s">
        <v>598</v>
      </c>
      <c r="L350" s="20" t="s">
        <v>421</v>
      </c>
      <c r="M350" s="74" t="s">
        <v>19</v>
      </c>
      <c r="N350" s="21"/>
    </row>
    <row r="351" spans="1:14" s="13" customFormat="1" ht="27.75" customHeight="1" x14ac:dyDescent="0.3">
      <c r="A351" s="126">
        <v>334</v>
      </c>
      <c r="B351" s="144" t="s">
        <v>248</v>
      </c>
      <c r="C351" s="150" t="s">
        <v>284</v>
      </c>
      <c r="D351" s="152" t="s">
        <v>237</v>
      </c>
      <c r="E351" s="146">
        <v>2711</v>
      </c>
      <c r="F351" s="44" t="s">
        <v>284</v>
      </c>
      <c r="G351" s="46" t="s">
        <v>237</v>
      </c>
      <c r="H351" s="48">
        <v>1331</v>
      </c>
      <c r="I351" s="146">
        <f>IF(H351+H352-E351&gt;0, H351+H352-E351, 0)</f>
        <v>268</v>
      </c>
      <c r="J351" s="148">
        <f>IF(H351+H352-E351&lt;0, H351+H352-E351, 0)</f>
        <v>0</v>
      </c>
      <c r="K351" s="139" t="s">
        <v>599</v>
      </c>
      <c r="L351" s="163" t="s">
        <v>430</v>
      </c>
      <c r="M351" s="139" t="s">
        <v>18</v>
      </c>
      <c r="N351" s="130"/>
    </row>
    <row r="352" spans="1:14" s="13" customFormat="1" ht="27.75" customHeight="1" x14ac:dyDescent="0.3">
      <c r="A352" s="127"/>
      <c r="B352" s="145"/>
      <c r="C352" s="151"/>
      <c r="D352" s="153"/>
      <c r="E352" s="147"/>
      <c r="F352" s="97" t="s">
        <v>285</v>
      </c>
      <c r="G352" s="97" t="s">
        <v>237</v>
      </c>
      <c r="H352" s="77">
        <v>1648</v>
      </c>
      <c r="I352" s="147"/>
      <c r="J352" s="149"/>
      <c r="K352" s="140"/>
      <c r="L352" s="164"/>
      <c r="M352" s="140"/>
      <c r="N352" s="131"/>
    </row>
    <row r="353" spans="1:14" s="13" customFormat="1" ht="27.75" customHeight="1" x14ac:dyDescent="0.3">
      <c r="A353" s="43">
        <v>335</v>
      </c>
      <c r="B353" s="23" t="s">
        <v>248</v>
      </c>
      <c r="C353" s="24" t="s">
        <v>297</v>
      </c>
      <c r="D353" s="25" t="s">
        <v>295</v>
      </c>
      <c r="E353" s="83">
        <v>162</v>
      </c>
      <c r="F353" s="24" t="s">
        <v>297</v>
      </c>
      <c r="G353" s="25" t="s">
        <v>295</v>
      </c>
      <c r="H353" s="83">
        <v>162</v>
      </c>
      <c r="I353" s="83">
        <v>0</v>
      </c>
      <c r="J353" s="101">
        <v>0</v>
      </c>
      <c r="K353" s="42" t="s">
        <v>600</v>
      </c>
      <c r="L353" s="65"/>
      <c r="M353" s="51" t="s">
        <v>96</v>
      </c>
      <c r="N353" s="110"/>
    </row>
    <row r="354" spans="1:14" s="13" customFormat="1" ht="27.75" customHeight="1" x14ac:dyDescent="0.3">
      <c r="A354" s="43">
        <v>336</v>
      </c>
      <c r="B354" s="23" t="s">
        <v>248</v>
      </c>
      <c r="C354" s="44" t="s">
        <v>286</v>
      </c>
      <c r="D354" s="46" t="s">
        <v>236</v>
      </c>
      <c r="E354" s="48">
        <v>407</v>
      </c>
      <c r="F354" s="44" t="s">
        <v>286</v>
      </c>
      <c r="G354" s="46" t="s">
        <v>236</v>
      </c>
      <c r="H354" s="48">
        <v>495.7</v>
      </c>
      <c r="I354" s="48">
        <f t="shared" ref="I354:I355" si="192">IF(H354-E354&gt;0, H354-E354, 0)</f>
        <v>88.699999999999989</v>
      </c>
      <c r="J354" s="14">
        <f t="shared" ref="J354:J355" si="193">IF(H354-E354&lt;0, H354-E354, 0)</f>
        <v>0</v>
      </c>
      <c r="K354" s="19" t="s">
        <v>601</v>
      </c>
      <c r="L354" s="20" t="s">
        <v>349</v>
      </c>
      <c r="M354" s="74" t="s">
        <v>19</v>
      </c>
      <c r="N354" s="21" t="s">
        <v>29</v>
      </c>
    </row>
    <row r="355" spans="1:14" s="13" customFormat="1" ht="27.75" customHeight="1" x14ac:dyDescent="0.3">
      <c r="A355" s="92">
        <v>337</v>
      </c>
      <c r="B355" s="23" t="s">
        <v>248</v>
      </c>
      <c r="C355" s="44" t="s">
        <v>287</v>
      </c>
      <c r="D355" s="46" t="s">
        <v>240</v>
      </c>
      <c r="E355" s="48">
        <v>99</v>
      </c>
      <c r="F355" s="44" t="s">
        <v>287</v>
      </c>
      <c r="G355" s="46" t="s">
        <v>240</v>
      </c>
      <c r="H355" s="48">
        <v>0</v>
      </c>
      <c r="I355" s="48">
        <f t="shared" si="192"/>
        <v>0</v>
      </c>
      <c r="J355" s="14">
        <f t="shared" si="193"/>
        <v>-99</v>
      </c>
      <c r="K355" s="19" t="s">
        <v>601</v>
      </c>
      <c r="L355" s="20" t="s">
        <v>349</v>
      </c>
      <c r="M355" s="74" t="s">
        <v>19</v>
      </c>
      <c r="N355" s="21" t="s">
        <v>29</v>
      </c>
    </row>
    <row r="356" spans="1:14" s="13" customFormat="1" ht="27.75" customHeight="1" x14ac:dyDescent="0.3">
      <c r="A356" s="92">
        <v>338</v>
      </c>
      <c r="B356" s="23" t="s">
        <v>248</v>
      </c>
      <c r="C356" s="44" t="s">
        <v>286</v>
      </c>
      <c r="D356" s="46" t="s">
        <v>236</v>
      </c>
      <c r="E356" s="48">
        <v>407</v>
      </c>
      <c r="F356" s="44" t="s">
        <v>286</v>
      </c>
      <c r="G356" s="46" t="s">
        <v>236</v>
      </c>
      <c r="H356" s="48">
        <v>495.7</v>
      </c>
      <c r="I356" s="48">
        <f t="shared" ref="I356:I362" si="194">IF(H356-E356&gt;0, H356-E356, 0)</f>
        <v>88.699999999999989</v>
      </c>
      <c r="J356" s="14">
        <f t="shared" ref="J356:J362" si="195">IF(H356-E356&lt;0, H356-E356, 0)</f>
        <v>0</v>
      </c>
      <c r="K356" s="19" t="s">
        <v>602</v>
      </c>
      <c r="L356" s="20" t="s">
        <v>410</v>
      </c>
      <c r="M356" s="74" t="s">
        <v>252</v>
      </c>
      <c r="N356" s="21" t="s">
        <v>29</v>
      </c>
    </row>
    <row r="357" spans="1:14" s="13" customFormat="1" ht="27.75" customHeight="1" x14ac:dyDescent="0.3">
      <c r="A357" s="92">
        <v>339</v>
      </c>
      <c r="B357" s="23" t="s">
        <v>248</v>
      </c>
      <c r="C357" s="44" t="s">
        <v>287</v>
      </c>
      <c r="D357" s="46" t="s">
        <v>240</v>
      </c>
      <c r="E357" s="48">
        <v>99</v>
      </c>
      <c r="F357" s="44" t="s">
        <v>287</v>
      </c>
      <c r="G357" s="46" t="s">
        <v>240</v>
      </c>
      <c r="H357" s="48">
        <v>0</v>
      </c>
      <c r="I357" s="48">
        <f t="shared" si="194"/>
        <v>0</v>
      </c>
      <c r="J357" s="14">
        <f t="shared" si="195"/>
        <v>-99</v>
      </c>
      <c r="K357" s="19" t="s">
        <v>602</v>
      </c>
      <c r="L357" s="20" t="s">
        <v>410</v>
      </c>
      <c r="M357" s="74" t="s">
        <v>252</v>
      </c>
      <c r="N357" s="21" t="s">
        <v>29</v>
      </c>
    </row>
    <row r="358" spans="1:14" s="13" customFormat="1" ht="27.75" customHeight="1" x14ac:dyDescent="0.3">
      <c r="A358" s="92">
        <v>340</v>
      </c>
      <c r="B358" s="23" t="s">
        <v>248</v>
      </c>
      <c r="C358" s="44" t="s">
        <v>288</v>
      </c>
      <c r="D358" s="46" t="s">
        <v>240</v>
      </c>
      <c r="E358" s="48">
        <v>76</v>
      </c>
      <c r="F358" s="44" t="s">
        <v>288</v>
      </c>
      <c r="G358" s="46" t="s">
        <v>240</v>
      </c>
      <c r="H358" s="48">
        <v>76</v>
      </c>
      <c r="I358" s="48">
        <f t="shared" si="194"/>
        <v>0</v>
      </c>
      <c r="J358" s="14">
        <f t="shared" si="195"/>
        <v>0</v>
      </c>
      <c r="K358" s="19" t="s">
        <v>603</v>
      </c>
      <c r="L358" s="20" t="s">
        <v>307</v>
      </c>
      <c r="M358" s="74" t="s">
        <v>18</v>
      </c>
      <c r="N358" s="21"/>
    </row>
    <row r="359" spans="1:14" s="13" customFormat="1" ht="27.75" customHeight="1" x14ac:dyDescent="0.3">
      <c r="A359" s="92">
        <v>341</v>
      </c>
      <c r="B359" s="23" t="s">
        <v>248</v>
      </c>
      <c r="C359" s="44" t="s">
        <v>289</v>
      </c>
      <c r="D359" s="46" t="s">
        <v>236</v>
      </c>
      <c r="E359" s="48">
        <v>401</v>
      </c>
      <c r="F359" s="44" t="s">
        <v>289</v>
      </c>
      <c r="G359" s="46" t="s">
        <v>236</v>
      </c>
      <c r="H359" s="48">
        <v>363.6</v>
      </c>
      <c r="I359" s="48">
        <f t="shared" si="194"/>
        <v>0</v>
      </c>
      <c r="J359" s="14">
        <f t="shared" si="195"/>
        <v>-37.399999999999977</v>
      </c>
      <c r="K359" s="19" t="s">
        <v>604</v>
      </c>
      <c r="L359" s="20" t="s">
        <v>363</v>
      </c>
      <c r="M359" s="74" t="s">
        <v>18</v>
      </c>
      <c r="N359" s="21"/>
    </row>
    <row r="360" spans="1:14" s="13" customFormat="1" ht="27.75" customHeight="1" x14ac:dyDescent="0.3">
      <c r="A360" s="92">
        <v>342</v>
      </c>
      <c r="B360" s="23" t="s">
        <v>248</v>
      </c>
      <c r="C360" s="44" t="s">
        <v>259</v>
      </c>
      <c r="D360" s="46" t="s">
        <v>240</v>
      </c>
      <c r="E360" s="48">
        <v>175</v>
      </c>
      <c r="F360" s="44" t="s">
        <v>259</v>
      </c>
      <c r="G360" s="46" t="s">
        <v>240</v>
      </c>
      <c r="H360" s="48">
        <v>175</v>
      </c>
      <c r="I360" s="48">
        <f t="shared" si="194"/>
        <v>0</v>
      </c>
      <c r="J360" s="14">
        <f t="shared" si="195"/>
        <v>0</v>
      </c>
      <c r="K360" s="19" t="s">
        <v>605</v>
      </c>
      <c r="L360" s="20" t="s">
        <v>307</v>
      </c>
      <c r="M360" s="74" t="s">
        <v>18</v>
      </c>
      <c r="N360" s="21"/>
    </row>
    <row r="361" spans="1:14" s="13" customFormat="1" ht="27.75" customHeight="1" x14ac:dyDescent="0.3">
      <c r="A361" s="92">
        <v>343</v>
      </c>
      <c r="B361" s="23" t="s">
        <v>248</v>
      </c>
      <c r="C361" s="44" t="s">
        <v>27</v>
      </c>
      <c r="D361" s="46" t="s">
        <v>17</v>
      </c>
      <c r="E361" s="48">
        <v>136</v>
      </c>
      <c r="F361" s="44" t="s">
        <v>27</v>
      </c>
      <c r="G361" s="46" t="s">
        <v>17</v>
      </c>
      <c r="H361" s="48">
        <v>136</v>
      </c>
      <c r="I361" s="48">
        <f t="shared" si="194"/>
        <v>0</v>
      </c>
      <c r="J361" s="14">
        <f t="shared" si="195"/>
        <v>0</v>
      </c>
      <c r="K361" s="19" t="s">
        <v>606</v>
      </c>
      <c r="L361" s="20" t="s">
        <v>307</v>
      </c>
      <c r="M361" s="74" t="s">
        <v>18</v>
      </c>
      <c r="N361" s="21"/>
    </row>
    <row r="362" spans="1:14" s="13" customFormat="1" ht="27.75" customHeight="1" x14ac:dyDescent="0.3">
      <c r="A362" s="92">
        <v>344</v>
      </c>
      <c r="B362" s="23" t="s">
        <v>248</v>
      </c>
      <c r="C362" s="44" t="s">
        <v>28</v>
      </c>
      <c r="D362" s="46" t="s">
        <v>17</v>
      </c>
      <c r="E362" s="48">
        <v>53</v>
      </c>
      <c r="F362" s="44" t="s">
        <v>28</v>
      </c>
      <c r="G362" s="46" t="s">
        <v>17</v>
      </c>
      <c r="H362" s="48">
        <v>53</v>
      </c>
      <c r="I362" s="48">
        <f t="shared" si="194"/>
        <v>0</v>
      </c>
      <c r="J362" s="14">
        <f t="shared" si="195"/>
        <v>0</v>
      </c>
      <c r="K362" s="19" t="s">
        <v>606</v>
      </c>
      <c r="L362" s="20" t="s">
        <v>307</v>
      </c>
      <c r="M362" s="74" t="s">
        <v>18</v>
      </c>
      <c r="N362" s="21"/>
    </row>
    <row r="363" spans="1:14" s="13" customFormat="1" ht="27.75" customHeight="1" x14ac:dyDescent="0.3">
      <c r="A363" s="92">
        <v>345</v>
      </c>
      <c r="B363" s="23" t="s">
        <v>248</v>
      </c>
      <c r="C363" s="44" t="s">
        <v>259</v>
      </c>
      <c r="D363" s="46" t="s">
        <v>240</v>
      </c>
      <c r="E363" s="48">
        <v>175</v>
      </c>
      <c r="F363" s="44" t="s">
        <v>259</v>
      </c>
      <c r="G363" s="46" t="s">
        <v>240</v>
      </c>
      <c r="H363" s="48">
        <v>175</v>
      </c>
      <c r="I363" s="48">
        <f t="shared" ref="I363:I369" si="196">IF(H363-E363&gt;0, H363-E363, 0)</f>
        <v>0</v>
      </c>
      <c r="J363" s="14">
        <f t="shared" ref="J363:J369" si="197">IF(H363-E363&lt;0, H363-E363, 0)</f>
        <v>0</v>
      </c>
      <c r="K363" s="19" t="s">
        <v>607</v>
      </c>
      <c r="L363" s="20" t="s">
        <v>307</v>
      </c>
      <c r="M363" s="74" t="s">
        <v>18</v>
      </c>
      <c r="N363" s="21"/>
    </row>
    <row r="364" spans="1:14" s="13" customFormat="1" ht="27.75" customHeight="1" x14ac:dyDescent="0.3">
      <c r="A364" s="126">
        <v>346</v>
      </c>
      <c r="B364" s="144" t="s">
        <v>248</v>
      </c>
      <c r="C364" s="150" t="s">
        <v>298</v>
      </c>
      <c r="D364" s="152" t="s">
        <v>295</v>
      </c>
      <c r="E364" s="146">
        <v>527</v>
      </c>
      <c r="F364" s="44" t="s">
        <v>298</v>
      </c>
      <c r="G364" s="46" t="s">
        <v>295</v>
      </c>
      <c r="H364" s="48">
        <v>332</v>
      </c>
      <c r="I364" s="146">
        <f>IF(H364+H365+H366-E364&gt;0, H364+H365+H366-E364, 0)</f>
        <v>0</v>
      </c>
      <c r="J364" s="148">
        <f>IF(H364+H365+H366-E364&lt;0, H364+H365+H366-E364, 0)</f>
        <v>0</v>
      </c>
      <c r="K364" s="139" t="s">
        <v>608</v>
      </c>
      <c r="L364" s="139"/>
      <c r="M364" s="139" t="s">
        <v>96</v>
      </c>
      <c r="N364" s="130"/>
    </row>
    <row r="365" spans="1:14" s="13" customFormat="1" ht="27.75" customHeight="1" x14ac:dyDescent="0.3">
      <c r="A365" s="162"/>
      <c r="B365" s="182"/>
      <c r="C365" s="180"/>
      <c r="D365" s="181"/>
      <c r="E365" s="158"/>
      <c r="F365" s="44" t="s">
        <v>302</v>
      </c>
      <c r="G365" s="46" t="s">
        <v>295</v>
      </c>
      <c r="H365" s="48">
        <v>62</v>
      </c>
      <c r="I365" s="158"/>
      <c r="J365" s="159"/>
      <c r="K365" s="156"/>
      <c r="L365" s="156"/>
      <c r="M365" s="156"/>
      <c r="N365" s="157"/>
    </row>
    <row r="366" spans="1:14" s="13" customFormat="1" ht="27.75" customHeight="1" x14ac:dyDescent="0.3">
      <c r="A366" s="127"/>
      <c r="B366" s="145"/>
      <c r="C366" s="151"/>
      <c r="D366" s="153"/>
      <c r="E366" s="147"/>
      <c r="F366" s="44" t="s">
        <v>303</v>
      </c>
      <c r="G366" s="46" t="s">
        <v>295</v>
      </c>
      <c r="H366" s="48">
        <v>133</v>
      </c>
      <c r="I366" s="147"/>
      <c r="J366" s="149"/>
      <c r="K366" s="140"/>
      <c r="L366" s="140"/>
      <c r="M366" s="140"/>
      <c r="N366" s="131"/>
    </row>
    <row r="367" spans="1:14" s="13" customFormat="1" ht="27.75" customHeight="1" x14ac:dyDescent="0.3">
      <c r="A367" s="43">
        <v>347</v>
      </c>
      <c r="B367" s="23" t="s">
        <v>248</v>
      </c>
      <c r="C367" s="44" t="s">
        <v>290</v>
      </c>
      <c r="D367" s="46" t="s">
        <v>231</v>
      </c>
      <c r="E367" s="48">
        <v>721</v>
      </c>
      <c r="F367" s="44" t="s">
        <v>290</v>
      </c>
      <c r="G367" s="46" t="s">
        <v>231</v>
      </c>
      <c r="H367" s="48">
        <v>0</v>
      </c>
      <c r="I367" s="48">
        <f t="shared" si="196"/>
        <v>0</v>
      </c>
      <c r="J367" s="14">
        <f t="shared" si="197"/>
        <v>-721</v>
      </c>
      <c r="K367" s="19" t="s">
        <v>609</v>
      </c>
      <c r="L367" s="20" t="s">
        <v>307</v>
      </c>
      <c r="M367" s="74" t="s">
        <v>18</v>
      </c>
      <c r="N367" s="21"/>
    </row>
    <row r="368" spans="1:14" s="13" customFormat="1" ht="27.75" customHeight="1" x14ac:dyDescent="0.3">
      <c r="A368" s="43">
        <v>348</v>
      </c>
      <c r="B368" s="23" t="s">
        <v>248</v>
      </c>
      <c r="C368" s="44" t="s">
        <v>291</v>
      </c>
      <c r="D368" s="46" t="s">
        <v>231</v>
      </c>
      <c r="E368" s="48">
        <v>48</v>
      </c>
      <c r="F368" s="44" t="s">
        <v>291</v>
      </c>
      <c r="G368" s="46" t="s">
        <v>231</v>
      </c>
      <c r="H368" s="48">
        <v>0</v>
      </c>
      <c r="I368" s="48">
        <f t="shared" si="196"/>
        <v>0</v>
      </c>
      <c r="J368" s="52">
        <f t="shared" si="197"/>
        <v>-48</v>
      </c>
      <c r="K368" s="19" t="s">
        <v>609</v>
      </c>
      <c r="L368" s="20" t="s">
        <v>307</v>
      </c>
      <c r="M368" s="74" t="s">
        <v>18</v>
      </c>
      <c r="N368" s="111"/>
    </row>
    <row r="369" spans="1:14" s="13" customFormat="1" ht="27.75" customHeight="1" thickBot="1" x14ac:dyDescent="0.35">
      <c r="A369" s="121">
        <v>349</v>
      </c>
      <c r="B369" s="113" t="s">
        <v>248</v>
      </c>
      <c r="C369" s="114" t="s">
        <v>292</v>
      </c>
      <c r="D369" s="115" t="s">
        <v>231</v>
      </c>
      <c r="E369" s="116">
        <v>421</v>
      </c>
      <c r="F369" s="114" t="s">
        <v>292</v>
      </c>
      <c r="G369" s="115" t="s">
        <v>231</v>
      </c>
      <c r="H369" s="116">
        <v>0</v>
      </c>
      <c r="I369" s="116">
        <f t="shared" si="196"/>
        <v>0</v>
      </c>
      <c r="J369" s="123">
        <f t="shared" si="197"/>
        <v>-421</v>
      </c>
      <c r="K369" s="117" t="s">
        <v>609</v>
      </c>
      <c r="L369" s="67" t="s">
        <v>307</v>
      </c>
      <c r="M369" s="118" t="s">
        <v>18</v>
      </c>
      <c r="N369" s="119"/>
    </row>
    <row r="370" spans="1:14" x14ac:dyDescent="0.3">
      <c r="L370" s="125"/>
    </row>
  </sheetData>
  <mergeCells count="150">
    <mergeCell ref="M364:M366"/>
    <mergeCell ref="N364:N366"/>
    <mergeCell ref="C364:C366"/>
    <mergeCell ref="D364:D366"/>
    <mergeCell ref="E364:E366"/>
    <mergeCell ref="B364:B366"/>
    <mergeCell ref="I364:I366"/>
    <mergeCell ref="J364:J366"/>
    <mergeCell ref="A364:A366"/>
    <mergeCell ref="K364:K366"/>
    <mergeCell ref="L364:L366"/>
    <mergeCell ref="M351:M352"/>
    <mergeCell ref="N351:N352"/>
    <mergeCell ref="C331:C333"/>
    <mergeCell ref="D331:D333"/>
    <mergeCell ref="E331:E333"/>
    <mergeCell ref="I331:I333"/>
    <mergeCell ref="J331:J333"/>
    <mergeCell ref="B331:B333"/>
    <mergeCell ref="A331:A333"/>
    <mergeCell ref="K331:K333"/>
    <mergeCell ref="L331:L333"/>
    <mergeCell ref="M331:M333"/>
    <mergeCell ref="N331:N333"/>
    <mergeCell ref="B351:B352"/>
    <mergeCell ref="C351:C352"/>
    <mergeCell ref="A351:A352"/>
    <mergeCell ref="D351:D352"/>
    <mergeCell ref="E351:E352"/>
    <mergeCell ref="I351:I352"/>
    <mergeCell ref="J351:J352"/>
    <mergeCell ref="K351:K352"/>
    <mergeCell ref="L351:L352"/>
    <mergeCell ref="L26:L27"/>
    <mergeCell ref="M26:M27"/>
    <mergeCell ref="N26:N27"/>
    <mergeCell ref="A5:A6"/>
    <mergeCell ref="C5:C6"/>
    <mergeCell ref="D5:D6"/>
    <mergeCell ref="E5:E6"/>
    <mergeCell ref="K5:K6"/>
    <mergeCell ref="A153:A154"/>
    <mergeCell ref="A144:A145"/>
    <mergeCell ref="B26:B27"/>
    <mergeCell ref="A26:A27"/>
    <mergeCell ref="C26:C27"/>
    <mergeCell ref="D26:D27"/>
    <mergeCell ref="E26:E27"/>
    <mergeCell ref="I26:I27"/>
    <mergeCell ref="J26:J27"/>
    <mergeCell ref="K26:K27"/>
    <mergeCell ref="N144:N145"/>
    <mergeCell ref="C153:C154"/>
    <mergeCell ref="D153:D154"/>
    <mergeCell ref="E153:E154"/>
    <mergeCell ref="I153:I154"/>
    <mergeCell ref="J153:J154"/>
    <mergeCell ref="A1:N1"/>
    <mergeCell ref="F2:J2"/>
    <mergeCell ref="K2:K3"/>
    <mergeCell ref="L2:L3"/>
    <mergeCell ref="N2:N3"/>
    <mergeCell ref="A2:A3"/>
    <mergeCell ref="B2:B3"/>
    <mergeCell ref="C2:E2"/>
    <mergeCell ref="I5:I6"/>
    <mergeCell ref="J5:J6"/>
    <mergeCell ref="M2:M3"/>
    <mergeCell ref="B5:B6"/>
    <mergeCell ref="L5:L6"/>
    <mergeCell ref="M5:M6"/>
    <mergeCell ref="N5:N6"/>
    <mergeCell ref="K153:K154"/>
    <mergeCell ref="L153:L154"/>
    <mergeCell ref="M153:M154"/>
    <mergeCell ref="N153:N154"/>
    <mergeCell ref="I144:I145"/>
    <mergeCell ref="J144:J145"/>
    <mergeCell ref="K144:K145"/>
    <mergeCell ref="L144:L145"/>
    <mergeCell ref="M144:M145"/>
    <mergeCell ref="C144:C145"/>
    <mergeCell ref="D144:D145"/>
    <mergeCell ref="E144:E145"/>
    <mergeCell ref="L184:L185"/>
    <mergeCell ref="M184:M185"/>
    <mergeCell ref="N184:N185"/>
    <mergeCell ref="A184:A185"/>
    <mergeCell ref="B198:B199"/>
    <mergeCell ref="C198:C199"/>
    <mergeCell ref="D198:D199"/>
    <mergeCell ref="E198:E199"/>
    <mergeCell ref="I198:I199"/>
    <mergeCell ref="J198:J199"/>
    <mergeCell ref="K198:K199"/>
    <mergeCell ref="L198:L199"/>
    <mergeCell ref="M198:M199"/>
    <mergeCell ref="N198:N199"/>
    <mergeCell ref="C184:C185"/>
    <mergeCell ref="K184:K185"/>
    <mergeCell ref="D184:D185"/>
    <mergeCell ref="E184:E185"/>
    <mergeCell ref="B184:B185"/>
    <mergeCell ref="I184:I185"/>
    <mergeCell ref="J184:J185"/>
    <mergeCell ref="K207:K210"/>
    <mergeCell ref="L207:L210"/>
    <mergeCell ref="M207:M210"/>
    <mergeCell ref="N207:N210"/>
    <mergeCell ref="A198:A199"/>
    <mergeCell ref="I207:I210"/>
    <mergeCell ref="J207:J210"/>
    <mergeCell ref="C207:C210"/>
    <mergeCell ref="D207:D210"/>
    <mergeCell ref="E207:E210"/>
    <mergeCell ref="B207:B210"/>
    <mergeCell ref="A207:A210"/>
    <mergeCell ref="K229:K230"/>
    <mergeCell ref="L229:L230"/>
    <mergeCell ref="M229:M230"/>
    <mergeCell ref="N229:N230"/>
    <mergeCell ref="B229:B230"/>
    <mergeCell ref="B222:B223"/>
    <mergeCell ref="I222:I223"/>
    <mergeCell ref="J222:J223"/>
    <mergeCell ref="A222:A223"/>
    <mergeCell ref="C229:C230"/>
    <mergeCell ref="D229:D230"/>
    <mergeCell ref="E229:E230"/>
    <mergeCell ref="I229:I230"/>
    <mergeCell ref="J229:J230"/>
    <mergeCell ref="A229:A230"/>
    <mergeCell ref="K222:K223"/>
    <mergeCell ref="L222:L223"/>
    <mergeCell ref="M222:M223"/>
    <mergeCell ref="N222:N223"/>
    <mergeCell ref="C222:C223"/>
    <mergeCell ref="D222:D223"/>
    <mergeCell ref="E222:E223"/>
    <mergeCell ref="A250:A251"/>
    <mergeCell ref="K250:K251"/>
    <mergeCell ref="M250:M251"/>
    <mergeCell ref="L250:L251"/>
    <mergeCell ref="N250:N251"/>
    <mergeCell ref="B250:B251"/>
    <mergeCell ref="C250:C251"/>
    <mergeCell ref="D250:D251"/>
    <mergeCell ref="E250:E251"/>
    <mergeCell ref="I250:I251"/>
    <mergeCell ref="J250:J251"/>
  </mergeCells>
  <phoneticPr fontId="18" type="noConversion"/>
  <pageMargins left="0.17" right="0.17" top="0.91" bottom="0.39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구원지구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2017-08-09T02:52:59Z</cp:lastPrinted>
  <dcterms:created xsi:type="dcterms:W3CDTF">2016-09-30T06:25:15Z</dcterms:created>
  <dcterms:modified xsi:type="dcterms:W3CDTF">2020-08-20T23:05:40Z</dcterms:modified>
</cp:coreProperties>
</file>