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병규\도로과\2020년\공사\지방도 624호 (탕정초~탕정농협) 보도설치공사\보상관련\"/>
    </mc:Choice>
  </mc:AlternateContent>
  <bookViews>
    <workbookView xWindow="-120" yWindow="-120" windowWidth="29040" windowHeight="15840" activeTab="5"/>
  </bookViews>
  <sheets>
    <sheet name="총괄표" sheetId="8" r:id="rId1"/>
    <sheet name="토지조서(전체)" sheetId="11" r:id="rId2"/>
    <sheet name="토지조서(사유지)" sheetId="19" r:id="rId3"/>
    <sheet name="토지조서(공유지)" sheetId="21" r:id="rId4"/>
    <sheet name="토지조서(국유지)" sheetId="20" r:id="rId5"/>
    <sheet name="토지조서" sheetId="22" r:id="rId6"/>
    <sheet name="Sheet1" sheetId="18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F" hidden="1">[1]안산기계장치!#REF!</definedName>
    <definedName name="_BUN1">#N/A</definedName>
    <definedName name="_BUN2">#REF!</definedName>
    <definedName name="_BUN3">#REF!</definedName>
    <definedName name="_BUN4">#REF!</definedName>
    <definedName name="_Fill" hidden="1">#REF!</definedName>
    <definedName name="_xlnm._FilterDatabase" localSheetId="3" hidden="1">'토지조서(공유지)'!$A$5:$P$14</definedName>
    <definedName name="_xlnm._FilterDatabase" localSheetId="4" hidden="1">'토지조서(국유지)'!$A$5:$P$9</definedName>
    <definedName name="_xlnm._FilterDatabase" localSheetId="2" hidden="1">'토지조서(사유지)'!$A$5:$P$7</definedName>
    <definedName name="_xlnm._FilterDatabase" localSheetId="1" hidden="1">'토지조서(전체)'!$A$6:$M$19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UN1">#REF!</definedName>
    <definedName name="_SUN2">#N/A</definedName>
    <definedName name="\p">#REF!</definedName>
    <definedName name="a">#REF!</definedName>
    <definedName name="aa">'[2]부동산(물건 등)의 표시 및 청구내역'!$BT$4:$BU$65</definedName>
    <definedName name="AC12_">#N/A</definedName>
    <definedName name="Access_Button" hidden="1">"bo_sang_토지조서_List"</definedName>
    <definedName name="AccessDatabase" hidden="1">"C:\My Documents\Exc-data\bo_sang.mdb"</definedName>
    <definedName name="AKD">#REF!</definedName>
    <definedName name="AREA">#N/A</definedName>
    <definedName name="bb">#REF!</definedName>
    <definedName name="BIGO">#N/A</definedName>
    <definedName name="DANGA">#REF!</definedName>
    <definedName name="data">#REF!</definedName>
    <definedName name="_xlnm.Database">#REF!</definedName>
    <definedName name="dfhhgh">#REF!</definedName>
    <definedName name="dhgdfhfd">#REF!</definedName>
    <definedName name="dsfgsdgdf">#REF!</definedName>
    <definedName name="fdhfdhgfd">#REF!</definedName>
    <definedName name="fdhgdfhdf">#REF!</definedName>
    <definedName name="fgdhdfhgdfhh">#REF!</definedName>
    <definedName name="fghf">#REF!</definedName>
    <definedName name="gh">#REF!</definedName>
    <definedName name="GIMOK">#N/A</definedName>
    <definedName name="GUBUN">#N/A</definedName>
    <definedName name="hdfghdfhg">#REF!</definedName>
    <definedName name="hfghdh">#REF!</definedName>
    <definedName name="hfhgh">#REF!</definedName>
    <definedName name="hg" hidden="1">#REF!</definedName>
    <definedName name="hugugguugu" hidden="1">#REF!</definedName>
    <definedName name="i">'[3]여주,이천(명세)'!$A:$IV</definedName>
    <definedName name="JSCODE">#N/A</definedName>
    <definedName name="k">#REF!</definedName>
    <definedName name="KDKD">#REF!</definedName>
    <definedName name="kkk">#REF!</definedName>
    <definedName name="KUMAEK">#N/A</definedName>
    <definedName name="lkjjkhhhh" hidden="1">#REF!</definedName>
    <definedName name="n">#REF!</definedName>
    <definedName name="pool">#REF!</definedName>
    <definedName name="_xlnm.Print_Area" localSheetId="0">총괄표!$A$1:$W$11</definedName>
    <definedName name="_xlnm.Print_Area" localSheetId="5">토지조서!$A$1:$L$33</definedName>
    <definedName name="_xlnm.Print_Area" localSheetId="3">'토지조서(공유지)'!$A$1:$P$14</definedName>
    <definedName name="_xlnm.Print_Area" localSheetId="4">'토지조서(국유지)'!$A$1:$P$9</definedName>
    <definedName name="_xlnm.Print_Area" localSheetId="2">'토지조서(사유지)'!$A$1:$P$7</definedName>
    <definedName name="_xlnm.Print_Area" localSheetId="1">'토지조서(전체)'!$A$1:$M$19</definedName>
    <definedName name="_xlnm.Print_Area">#REF!</definedName>
    <definedName name="PRINT_AREA_MI">#REF!</definedName>
    <definedName name="_xlnm.Print_Titles" localSheetId="3">'토지조서(공유지)'!$3:$5</definedName>
    <definedName name="_xlnm.Print_Titles" localSheetId="4">'토지조서(국유지)'!$3:$5</definedName>
    <definedName name="_xlnm.Print_Titles" localSheetId="2">'토지조서(사유지)'!$3:$5</definedName>
    <definedName name="_xlnm.Print_Titles" localSheetId="1">'토지조서(전체)'!$4:$6</definedName>
    <definedName name="RLARK">#REF!</definedName>
    <definedName name="RLAWJD">#REF!</definedName>
    <definedName name="Sammi_2_제1압연_List">#REF!</definedName>
    <definedName name="sdgdsfdsgdsfggfdsd" hidden="1">#REF!</definedName>
    <definedName name="sdgfdsg">#REF!</definedName>
    <definedName name="sdgfdsgf">#REF!</definedName>
    <definedName name="sdgfdsgfd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wsgwegre">#REF!</definedName>
    <definedName name="ㄱㄱ">[4]일반자료!$D$29</definedName>
    <definedName name="가격산출" hidden="1">#REF!</definedName>
    <definedName name="가격시점">#REF!</definedName>
    <definedName name="가격자료1" hidden="1">#REF!</definedName>
    <definedName name="가평군">#REF!</definedName>
    <definedName name="감정">#REF!</definedName>
    <definedName name="감정표">#REF!</definedName>
    <definedName name="강화군">#REF!</definedName>
    <definedName name="개별공시지가__원_㎡">#REF!</definedName>
    <definedName name="개요" hidden="1">#REF!</definedName>
    <definedName name="개인이름">[5]일반자료!$D$2</definedName>
    <definedName name="개인전화번호">[5]일반자료!$D$4</definedName>
    <definedName name="개인주민등록번호">[5]일반자료!$D$3</definedName>
    <definedName name="개인주소">[5]일반자료!$D$6</definedName>
    <definedName name="개인핸드폰번호">[5]일반자료!$D$5</definedName>
    <definedName name="건명">#REF!</definedName>
    <definedName name="건물">'[5]수령할 서류 확인장'!#REF!</definedName>
    <definedName name="계좌번호">#REF!</definedName>
    <definedName name="고양시">#REF!</definedName>
    <definedName name="고층건물또는연면적가산">#REF!</definedName>
    <definedName name="공동주택가감산">#REF!</definedName>
    <definedName name="공동주택기준시가가감산">#REF!</definedName>
    <definedName name="공시지가">#REF!</definedName>
    <definedName name="공통지수">[6]변수!#REF!</definedName>
    <definedName name="과천시">#REF!</definedName>
    <definedName name="광명시">#REF!</definedName>
    <definedName name="광주군">#REF!</definedName>
    <definedName name="구리시">#REF!</definedName>
    <definedName name="구분건물" hidden="1">#REF!</definedName>
    <definedName name="구조지수">#REF!</definedName>
    <definedName name="군포시">#REF!</definedName>
    <definedName name="굴림체">#REF!</definedName>
    <definedName name="권리">#REF!</definedName>
    <definedName name="권리자이름">[5]일반자료!$D$24</definedName>
    <definedName name="근거" hidden="1">#REF!</definedName>
    <definedName name="기계기구">#REF!</definedName>
    <definedName name="기준가액">#REF!</definedName>
    <definedName name="김포군">#REF!</definedName>
    <definedName name="ㄴ" hidden="1">#REF!</definedName>
    <definedName name="남양주시">#REF!</definedName>
    <definedName name="농장">#REF!</definedName>
    <definedName name="누계">'[7]24분기'!$A$1:$O$50</definedName>
    <definedName name="ㄷㄷ">[4]일반자료!$D$24</definedName>
    <definedName name="단독주택가감산">#REF!</definedName>
    <definedName name="담당자">#REF!</definedName>
    <definedName name="담당자1">#REF!</definedName>
    <definedName name="담당자2">#REF!</definedName>
    <definedName name="대표번">#REF!</definedName>
    <definedName name="대표이사">#REF!</definedName>
    <definedName name="대표주민번">#REF!</definedName>
    <definedName name="대표주소">#REF!</definedName>
    <definedName name="동두천시">#REF!</definedName>
    <definedName name="ㄹㄹㅇㄹㅇㄴㄹㅇㄴㅇㄴ" hidden="1">#REF!</definedName>
    <definedName name="ㄹㅇㄹㅇㄹㄴㅇㄹ" hidden="1">#REF!</definedName>
    <definedName name="ㄹㅇㅎㄹㅇㅎ" hidden="1">#REF!</definedName>
    <definedName name="ㄹ호홓ㄹ">#REF!</definedName>
    <definedName name="롤홇ㄹ">#REF!</definedName>
    <definedName name="롱ㄹ호">#REF!</definedName>
    <definedName name="롷ㅇㅀㄹ">#REF!</definedName>
    <definedName name="리스장비">'[8]리스(CIF)산출'!#REF!</definedName>
    <definedName name="ㅁ">#REF!</definedName>
    <definedName name="ㅁ65">#REF!</definedName>
    <definedName name="ㅁㄴㅇㅎㅎ" hidden="1">#REF!</definedName>
    <definedName name="ㅁㅁ">#REF!</definedName>
    <definedName name="ㅁㅁㅁ" hidden="1">#REF!</definedName>
    <definedName name="ㅁㅇㄴㄻㄴㅇㄹ" hidden="1">#REF!</definedName>
    <definedName name="ㅁㅇㄹ" hidden="1">#REF!</definedName>
    <definedName name="ㅁㅇㄹㅇㅇㅇㅇㅇㅇㅇㅇㅇㅇㅇ" hidden="1">#REF!</definedName>
    <definedName name="망">#REF!</definedName>
    <definedName name="면적">#REF!</definedName>
    <definedName name="문서번호">#REF!</definedName>
    <definedName name="물건">#REF!</definedName>
    <definedName name="물건종류">#REF!</definedName>
    <definedName name="ㅂㅂ">#REF!</definedName>
    <definedName name="법인대표이사이름">[5]일반자료!$D$7</definedName>
    <definedName name="법인대표이사주민등록번호">[9]공통!$D$8</definedName>
    <definedName name="법인대표이사주소">[9]공통!$D$9</definedName>
    <definedName name="별첨">#REF!</definedName>
    <definedName name="보상금">#REF!</definedName>
    <definedName name="보상업무대리인이름">[5]일반자료!$D$27</definedName>
    <definedName name="보상업무대리인주소">[5]일반자료!$D$29</definedName>
    <definedName name="보상업무대표자">[5]일반자료!$D$28</definedName>
    <definedName name="부동산개요" hidden="1">#REF!</definedName>
    <definedName name="부천시">#REF!</definedName>
    <definedName name="비용">#REF!</definedName>
    <definedName name="빌딩자동화시설가산">#REF!</definedName>
    <definedName name="ㅅㅅ">[4]일반자료!$D$28</definedName>
    <definedName name="사사진" hidden="1">#REF!</definedName>
    <definedName name="사업명">[5]일반자료!$D$20</definedName>
    <definedName name="사업시행자">[5]일반자료!$D$17</definedName>
    <definedName name="사업시행자고유번호">[10]일반자료!$D$18</definedName>
    <definedName name="사업장명">'[2]영업,지장물,이사확인서(개인,법인,종중)'!#REF!</definedName>
    <definedName name="산출근거" hidden="1">#REF!</definedName>
    <definedName name="삼일지장물">[11]지장물조서!$M$164</definedName>
    <definedName name="삼일토지">[11]토지조서!#REF!</definedName>
    <definedName name="상가부분가산1층">#REF!</definedName>
    <definedName name="상가부분가산2층">#REF!</definedName>
    <definedName name="성남시">#REF!</definedName>
    <definedName name="손실보상금">[5]일반자료!$D$10</definedName>
    <definedName name="수수료">#REF!</definedName>
    <definedName name="수익" hidden="1">#REF!</definedName>
    <definedName name="수평">#REF!</definedName>
    <definedName name="시흥시">#REF!</definedName>
    <definedName name="ㅇㄹ홍로">#REF!</definedName>
    <definedName name="아파">#REF!</definedName>
    <definedName name="안산시">#REF!</definedName>
    <definedName name="안성군">#REF!</definedName>
    <definedName name="안양시">#REF!</definedName>
    <definedName name="양주군">#REF!</definedName>
    <definedName name="양평군">#REF!</definedName>
    <definedName name="에어콘가산">#REF!</definedName>
    <definedName name="여주군">#REF!</definedName>
    <definedName name="연천군">#REF!</definedName>
    <definedName name="영농보상비">#REF!</definedName>
    <definedName name="영업권">'[5]수령할 서류 확인장'!#REF!</definedName>
    <definedName name="영업권목록">#REF!</definedName>
    <definedName name="예금주">#REF!</definedName>
    <definedName name="오산시">#REF!</definedName>
    <definedName name="옹진군">#REF!</definedName>
    <definedName name="옿ㄹ놓롷ㄹ">#REF!</definedName>
    <definedName name="용도지수">#REF!</definedName>
    <definedName name="용인시">#REF!</definedName>
    <definedName name="위치">#REF!</definedName>
    <definedName name="은행명">#REF!</definedName>
    <definedName name="의견">#REF!</definedName>
    <definedName name="의견표" hidden="1">[12]안산기계장치!#REF!</definedName>
    <definedName name="의뢰인">#REF!</definedName>
    <definedName name="의뢰일자">#REF!</definedName>
    <definedName name="의왕시">#REF!</definedName>
    <definedName name="의정부시">#REF!</definedName>
    <definedName name="이">#REF!</definedName>
    <definedName name="이름">#REF!</definedName>
    <definedName name="이천시">#REF!</definedName>
    <definedName name="입금계좌번호">[5]일반자료!$D$12</definedName>
    <definedName name="입금은행명">[5]일반자료!$D$11</definedName>
    <definedName name="입금은행예금주">[5]일반자료!$D$13</definedName>
    <definedName name="자동승강기가산">#REF!</definedName>
    <definedName name="자진" hidden="1">#REF!</definedName>
    <definedName name="작성일자">#REF!</definedName>
    <definedName name="잔가율">#REF!</definedName>
    <definedName name="전화">#REF!</definedName>
    <definedName name="절사지장물">[11]지장물조서!$R$164</definedName>
    <definedName name="절사토지">[11]토지조서!#REF!</definedName>
    <definedName name="접수번호">#REF!</definedName>
    <definedName name="제출기한">#REF!</definedName>
    <definedName name="주민번">#REF!</definedName>
    <definedName name="주소">#REF!</definedName>
    <definedName name="주택의지하실감산">#REF!</definedName>
    <definedName name="주택의차고감산">#REF!</definedName>
    <definedName name="준공연도">#REF!</definedName>
    <definedName name="지장물">#REF!</definedName>
    <definedName name="지장물1">#REF!</definedName>
    <definedName name="지장물다우">[13]지장물!$M$44</definedName>
    <definedName name="지장물목록">[14]토지조서!#REF!</definedName>
    <definedName name="지장물새한">[13]지장물!$K$44</definedName>
    <definedName name="지장물전체평균">[15]지장물!#REF!</definedName>
    <definedName name="청구서1" hidden="1">#REF!</definedName>
    <definedName name="청구서2">#REF!</definedName>
    <definedName name="총명세표">#REF!</definedName>
    <definedName name="테스트" hidden="1">#REF!</definedName>
    <definedName name="토명세">#REF!</definedName>
    <definedName name="토지">'[5]수령할 서류 확인장'!#REF!</definedName>
    <definedName name="토지다우">[13]토지!$N$45</definedName>
    <definedName name="토지새한">[13]토지!$L$45</definedName>
    <definedName name="토지전체평균">[15]토지!#REF!</definedName>
    <definedName name="토지평가요항표" hidden="1">#REF!</definedName>
    <definedName name="투기지역공동주택가산">#REF!</definedName>
    <definedName name="특수설비가산">#REF!</definedName>
    <definedName name="파주시">#REF!</definedName>
    <definedName name="팔팔이전지수">[6]변수!#REF!</definedName>
    <definedName name="편입면적">[11]토지조서!#REF!</definedName>
    <definedName name="평가기간">#REF!</definedName>
    <definedName name="평가목적">#REF!</definedName>
    <definedName name="평택시">#REF!</definedName>
    <definedName name="포천군">#REF!</definedName>
    <definedName name="표" hidden="1">[12]안산기계장치!#REF!</definedName>
    <definedName name="표시근거">#REF!</definedName>
    <definedName name="ㅎ로ㅗㅎ">#REF!</definedName>
    <definedName name="ㅎ롷ㄹ오">#REF!</definedName>
    <definedName name="ㅎㅇㅀ" hidden="1">#REF!</definedName>
    <definedName name="하나지장물">[11]지장물조서!$K$164</definedName>
    <definedName name="하나토지">[11]토지조서!#REF!</definedName>
    <definedName name="하남시">#REF!</definedName>
    <definedName name="핸드폰">#REF!</definedName>
    <definedName name="현황사진" hidden="1">#REF!</definedName>
    <definedName name="협의일시">#REF!</definedName>
    <definedName name="협의일자">[5]일반자료!$D$14</definedName>
    <definedName name="호ㅗㅗ호">#REF!</definedName>
    <definedName name="화성군">#REF!</definedName>
    <definedName name="희경" hidden="1">#REF!</definedName>
    <definedName name="ㅏ닫">#REF!</definedName>
    <definedName name="ㅗㄹ호홓로" hidden="1">#REF!</definedName>
    <definedName name="ㅗㄹ홍롱롷ㄹ">#REF!</definedName>
    <definedName name="ㅜ">#REF!</definedName>
    <definedName name="ㅣ">#REF!</definedName>
  </definedNames>
  <calcPr calcId="162913"/>
</workbook>
</file>

<file path=xl/calcChain.xml><?xml version="1.0" encoding="utf-8"?>
<calcChain xmlns="http://schemas.openxmlformats.org/spreadsheetml/2006/main">
  <c r="T10" i="8" l="1"/>
  <c r="E7" i="11"/>
  <c r="G8" i="20"/>
  <c r="Q8" i="20" s="1"/>
  <c r="H6" i="20"/>
  <c r="F6" i="20"/>
  <c r="G7" i="20"/>
  <c r="I23" i="22"/>
  <c r="I24" i="22"/>
  <c r="O4" i="22"/>
  <c r="O5" i="22"/>
  <c r="O6" i="22"/>
  <c r="O7" i="22"/>
  <c r="G7" i="19" l="1"/>
  <c r="G7" i="21"/>
  <c r="G8" i="21"/>
  <c r="G9" i="21"/>
  <c r="G10" i="21"/>
  <c r="G11" i="21"/>
  <c r="G12" i="21"/>
  <c r="G13" i="21"/>
  <c r="G14" i="21"/>
  <c r="G9" i="20"/>
  <c r="O3" i="22" l="1"/>
  <c r="S8" i="8" l="1"/>
  <c r="R8" i="8"/>
  <c r="Q8" i="8"/>
  <c r="I8" i="8"/>
  <c r="J8" i="8"/>
  <c r="H8" i="8"/>
  <c r="G8" i="8"/>
  <c r="F8" i="8"/>
  <c r="E8" i="8"/>
  <c r="G7" i="8"/>
  <c r="G9" i="8"/>
  <c r="G10" i="8"/>
  <c r="G11" i="8"/>
  <c r="G6" i="8"/>
  <c r="F9" i="8"/>
  <c r="F10" i="8"/>
  <c r="E7" i="8"/>
  <c r="E9" i="8"/>
  <c r="E10" i="8"/>
  <c r="E11" i="8"/>
  <c r="E6" i="8"/>
  <c r="Q14" i="21"/>
  <c r="Q13" i="21"/>
  <c r="Q12" i="21"/>
  <c r="Q11" i="21"/>
  <c r="Q10" i="21"/>
  <c r="Q9" i="21"/>
  <c r="Q8" i="21"/>
  <c r="Q7" i="21"/>
  <c r="H6" i="21"/>
  <c r="G6" i="21" s="1"/>
  <c r="O10" i="8" s="1"/>
  <c r="F6" i="21"/>
  <c r="N10" i="8" s="1"/>
  <c r="Q9" i="20"/>
  <c r="Q6" i="20" s="1"/>
  <c r="G6" i="20"/>
  <c r="U10" i="8" s="1"/>
  <c r="Q7" i="19"/>
  <c r="H6" i="19"/>
  <c r="G6" i="19" s="1"/>
  <c r="F6" i="19"/>
  <c r="F7" i="11"/>
  <c r="J3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2" i="18"/>
  <c r="D8" i="8" l="1"/>
  <c r="F6" i="8"/>
  <c r="F7" i="8"/>
  <c r="F11" i="8"/>
  <c r="C8" i="8"/>
  <c r="B8" i="8"/>
  <c r="Q6" i="21"/>
  <c r="Q6" i="19"/>
  <c r="Q7" i="8" l="1"/>
  <c r="R7" i="8"/>
  <c r="S7" i="8"/>
  <c r="Q9" i="8"/>
  <c r="R9" i="8"/>
  <c r="S9" i="8"/>
  <c r="Q10" i="8"/>
  <c r="R10" i="8"/>
  <c r="S10" i="8"/>
  <c r="Q11" i="8"/>
  <c r="R11" i="8"/>
  <c r="S11" i="8"/>
  <c r="R6" i="8"/>
  <c r="S6" i="8"/>
  <c r="Q6" i="8"/>
  <c r="H7" i="8" l="1"/>
  <c r="I7" i="8"/>
  <c r="C7" i="8" s="1"/>
  <c r="J7" i="8"/>
  <c r="H9" i="8"/>
  <c r="I9" i="8"/>
  <c r="C9" i="8" s="1"/>
  <c r="J9" i="8"/>
  <c r="H10" i="8"/>
  <c r="I10" i="8"/>
  <c r="H11" i="8"/>
  <c r="B11" i="8" s="1"/>
  <c r="I11" i="8"/>
  <c r="J11" i="8"/>
  <c r="I6" i="8"/>
  <c r="J6" i="8"/>
  <c r="H6" i="8"/>
  <c r="P5" i="8"/>
  <c r="O5" i="8"/>
  <c r="N5" i="8"/>
  <c r="K5" i="8"/>
  <c r="L5" i="8"/>
  <c r="M5" i="8"/>
  <c r="T5" i="8"/>
  <c r="U5" i="8"/>
  <c r="V5" i="8"/>
  <c r="D9" i="8"/>
  <c r="D7" i="8" l="1"/>
  <c r="D6" i="8"/>
  <c r="B10" i="8"/>
  <c r="D11" i="8"/>
  <c r="D10" i="8"/>
  <c r="B6" i="8"/>
  <c r="B7" i="8"/>
  <c r="C10" i="8"/>
  <c r="B9" i="8"/>
  <c r="C11" i="8"/>
  <c r="C6" i="8"/>
  <c r="I5" i="8"/>
  <c r="R5" i="8"/>
  <c r="J5" i="8"/>
  <c r="H5" i="8"/>
  <c r="Q5" i="8"/>
  <c r="S5" i="8"/>
  <c r="G5" i="8"/>
  <c r="E5" i="8"/>
  <c r="F5" i="8"/>
  <c r="D5" i="8" l="1"/>
  <c r="B5" i="8"/>
  <c r="C5" i="8"/>
</calcChain>
</file>

<file path=xl/sharedStrings.xml><?xml version="1.0" encoding="utf-8"?>
<sst xmlns="http://schemas.openxmlformats.org/spreadsheetml/2006/main" count="512" uniqueCount="256">
  <si>
    <t>구분</t>
    <phoneticPr fontId="2" type="noConversion"/>
  </si>
  <si>
    <t>행정구역</t>
    <phoneticPr fontId="2" type="noConversion"/>
  </si>
  <si>
    <t>지번</t>
    <phoneticPr fontId="2" type="noConversion"/>
  </si>
  <si>
    <t>지목</t>
    <phoneticPr fontId="2" type="noConversion"/>
  </si>
  <si>
    <t>공부면적</t>
    <phoneticPr fontId="2" type="noConversion"/>
  </si>
  <si>
    <t>소  유  자</t>
    <phoneticPr fontId="2" type="noConversion"/>
  </si>
  <si>
    <t>관  계  인</t>
    <phoneticPr fontId="2" type="noConversion"/>
  </si>
  <si>
    <t>비고</t>
    <phoneticPr fontId="2" type="noConversion"/>
  </si>
  <si>
    <t>소유자명</t>
    <phoneticPr fontId="2" type="noConversion"/>
  </si>
  <si>
    <t>주소</t>
    <phoneticPr fontId="2" type="noConversion"/>
  </si>
  <si>
    <t>권리구분</t>
    <phoneticPr fontId="2" type="noConversion"/>
  </si>
  <si>
    <t>권리자명</t>
    <phoneticPr fontId="2" type="noConversion"/>
  </si>
  <si>
    <t>권리자주소</t>
    <phoneticPr fontId="2" type="noConversion"/>
  </si>
  <si>
    <t>주민등록번호</t>
    <phoneticPr fontId="2" type="noConversion"/>
  </si>
  <si>
    <t>토 지 총 괄 표</t>
    <phoneticPr fontId="6" type="noConversion"/>
  </si>
  <si>
    <t>비고</t>
  </si>
  <si>
    <t>필지수</t>
  </si>
  <si>
    <t>계</t>
  </si>
  <si>
    <t>전체면적
(㎡)</t>
    <phoneticPr fontId="2" type="noConversion"/>
  </si>
  <si>
    <t>편입면적
(㎡)</t>
    <phoneticPr fontId="2" type="noConversion"/>
  </si>
  <si>
    <t>필지수</t>
    <phoneticPr fontId="2" type="noConversion"/>
  </si>
  <si>
    <t>읍</t>
    <phoneticPr fontId="2" type="noConversion"/>
  </si>
  <si>
    <t>리</t>
    <phoneticPr fontId="2" type="noConversion"/>
  </si>
  <si>
    <t>합   계</t>
    <phoneticPr fontId="2" type="noConversion"/>
  </si>
  <si>
    <t>구분</t>
    <phoneticPr fontId="2" type="noConversion"/>
  </si>
  <si>
    <t>구</t>
    <phoneticPr fontId="2" type="noConversion"/>
  </si>
  <si>
    <t>도</t>
  </si>
  <si>
    <t>충청남도</t>
  </si>
  <si>
    <t>아산시</t>
  </si>
  <si>
    <t>한국농어촌공사</t>
  </si>
  <si>
    <t>경기도 의왕시 포일동 487</t>
  </si>
  <si>
    <t>근저당권,
지상권</t>
  </si>
  <si>
    <t>근저당권</t>
  </si>
  <si>
    <t>국토교통부</t>
  </si>
  <si>
    <t>정재혹</t>
  </si>
  <si>
    <t>아산시 인주면 문방리 69</t>
  </si>
  <si>
    <t>백승호</t>
  </si>
  <si>
    <t>경기도 파주시 쇠재로 133, 509동 1702호(금촌동, 쇠재마을)</t>
  </si>
  <si>
    <t>남서울농업협동조합</t>
  </si>
  <si>
    <t>서울특별시 서초구 양재동 5-10(남성지점)</t>
  </si>
  <si>
    <t>정영록</t>
  </si>
  <si>
    <t>광명시 철산동 235 주공아파트 912-502</t>
  </si>
  <si>
    <t>이광천</t>
  </si>
  <si>
    <t>서울 노원구 중계동 435-1 현대아파트 201-702</t>
  </si>
  <si>
    <t>정복희</t>
  </si>
  <si>
    <t>아산시 인주면 관암리 407</t>
  </si>
  <si>
    <t>차승원</t>
  </si>
  <si>
    <t>충청남도 아산시 인주면 현대로 1167-14</t>
  </si>
  <si>
    <t>인주농협협동조합</t>
  </si>
  <si>
    <t>김인숙</t>
  </si>
  <si>
    <t>아산시 인주면 관암리 259</t>
  </si>
  <si>
    <t>김종오</t>
  </si>
  <si>
    <t>경기도 군포시 군포로785번길 45-6, 301호(산본동)</t>
  </si>
  <si>
    <t>정석희</t>
  </si>
  <si>
    <t>김한영</t>
  </si>
  <si>
    <t>서울특별시 금천구 독산로84번길 17(독산동)</t>
  </si>
  <si>
    <t>주식회사지에스리테일</t>
  </si>
  <si>
    <t>서울특별시 강남구 논현로 508(역삼동, 지에스타워)</t>
  </si>
  <si>
    <t>허유순외 1인</t>
  </si>
  <si>
    <t>서울특별시 광진구 능동로53길 29-6(중곡동)</t>
  </si>
  <si>
    <t>이희자</t>
  </si>
  <si>
    <t>경기도 용인시 수지구 용구대로2771번길 88, 1002동 1003호(죽전동, 창죽마을벽산첼시빌아파트)</t>
  </si>
  <si>
    <t>차재숙</t>
  </si>
  <si>
    <t>충청남도 당진시 송악읍 반촌로 108, 102동 1302호(당진롯데캐슬아파트)</t>
  </si>
  <si>
    <t>대호지농업협동조합</t>
  </si>
  <si>
    <t>충청남도 당진시 대호지면 대호로 8</t>
  </si>
  <si>
    <t>하범서</t>
  </si>
  <si>
    <t>아산시 영인면 신운리 288</t>
  </si>
  <si>
    <t>온양정씨첨정공휘지형파종친회</t>
  </si>
  <si>
    <t>아산시 인주면 문방리 67</t>
  </si>
  <si>
    <t>정돈희외 8인</t>
  </si>
  <si>
    <t>충청남도 아산시 인주면 문방리 69</t>
  </si>
  <si>
    <t>336-1</t>
  </si>
  <si>
    <t>전</t>
  </si>
  <si>
    <t>336-5</t>
  </si>
  <si>
    <t>339-6</t>
  </si>
  <si>
    <t>답</t>
  </si>
  <si>
    <t>339-7</t>
  </si>
  <si>
    <t>구</t>
  </si>
  <si>
    <t>353-7</t>
  </si>
  <si>
    <t>354-1</t>
  </si>
  <si>
    <t>354-2</t>
  </si>
  <si>
    <t>355-1</t>
  </si>
  <si>
    <t>356-1</t>
  </si>
  <si>
    <t>357-1</t>
  </si>
  <si>
    <t>361-4</t>
  </si>
  <si>
    <t>361-7</t>
  </si>
  <si>
    <t>임</t>
  </si>
  <si>
    <t>361-23</t>
  </si>
  <si>
    <t>361-24</t>
  </si>
  <si>
    <t>361-25</t>
  </si>
  <si>
    <t>361-26</t>
  </si>
  <si>
    <t>361-27</t>
  </si>
  <si>
    <t>361-28</t>
  </si>
  <si>
    <t>361-29</t>
  </si>
  <si>
    <t>361-30</t>
  </si>
  <si>
    <t>397-7</t>
  </si>
  <si>
    <t>398-1</t>
  </si>
  <si>
    <t>398-4</t>
  </si>
  <si>
    <t>398-10</t>
  </si>
  <si>
    <t>398-11</t>
  </si>
  <si>
    <t>398-12</t>
  </si>
  <si>
    <t>398-13</t>
  </si>
  <si>
    <t>398-14</t>
  </si>
  <si>
    <t>400-3</t>
  </si>
  <si>
    <t>400-12</t>
  </si>
  <si>
    <t>401-1</t>
  </si>
  <si>
    <t>402-7</t>
  </si>
  <si>
    <t>403-1</t>
  </si>
  <si>
    <t>435-4</t>
  </si>
  <si>
    <t>435-6</t>
  </si>
  <si>
    <t>435-8</t>
  </si>
  <si>
    <t>전</t>
    <phoneticPr fontId="6" type="noConversion"/>
  </si>
  <si>
    <t>답</t>
    <phoneticPr fontId="6" type="noConversion"/>
  </si>
  <si>
    <t>도</t>
    <phoneticPr fontId="6" type="noConversion"/>
  </si>
  <si>
    <t>임</t>
    <phoneticPr fontId="6" type="noConversion"/>
  </si>
  <si>
    <t>아산시</t>
    <phoneticPr fontId="6" type="noConversion"/>
  </si>
  <si>
    <t>충청남도</t>
    <phoneticPr fontId="6" type="noConversion"/>
  </si>
  <si>
    <t>국토교통부</t>
    <phoneticPr fontId="6" type="noConversion"/>
  </si>
  <si>
    <t>공 유 지</t>
    <phoneticPr fontId="6" type="noConversion"/>
  </si>
  <si>
    <t>국 유 지</t>
    <phoneticPr fontId="6" type="noConversion"/>
  </si>
  <si>
    <t>합 계</t>
    <phoneticPr fontId="2" type="noConversion"/>
  </si>
  <si>
    <t>사 유 지</t>
    <phoneticPr fontId="6" type="noConversion"/>
  </si>
  <si>
    <t>공시지가 2.5배</t>
    <phoneticPr fontId="2" type="noConversion"/>
  </si>
  <si>
    <t>공시지가
(2019/01)</t>
    <phoneticPr fontId="2" type="noConversion"/>
  </si>
  <si>
    <t>목</t>
  </si>
  <si>
    <t>충청남도</t>
    <phoneticPr fontId="2" type="noConversion"/>
  </si>
  <si>
    <t>경기도 의왕시 포일동 487</t>
    <phoneticPr fontId="2" type="noConversion"/>
  </si>
  <si>
    <t>336-6</t>
    <phoneticPr fontId="2" type="noConversion"/>
  </si>
  <si>
    <t>도</t>
    <phoneticPr fontId="2" type="noConversion"/>
  </si>
  <si>
    <t>361-22</t>
    <phoneticPr fontId="2" type="noConversion"/>
  </si>
  <si>
    <t>399-6</t>
    <phoneticPr fontId="2" type="noConversion"/>
  </si>
  <si>
    <t>목</t>
    <phoneticPr fontId="2" type="noConversion"/>
  </si>
  <si>
    <t>차승원</t>
    <phoneticPr fontId="2" type="noConversion"/>
  </si>
  <si>
    <t>아산시 인주면 관암리 400-7</t>
    <phoneticPr fontId="2" type="noConversion"/>
  </si>
  <si>
    <t>인주농업협동조합</t>
    <phoneticPr fontId="2" type="noConversion"/>
  </si>
  <si>
    <t>충청남도 아산시 인주면 현대로 1167-14</t>
    <phoneticPr fontId="2" type="noConversion"/>
  </si>
  <si>
    <t>411-10</t>
    <phoneticPr fontId="2" type="noConversion"/>
  </si>
  <si>
    <t>계</t>
    <phoneticPr fontId="2" type="noConversion"/>
  </si>
  <si>
    <t>편입면적</t>
  </si>
  <si>
    <t>면 적(㎡)</t>
    <phoneticPr fontId="2" type="noConversion"/>
  </si>
  <si>
    <t>목</t>
    <phoneticPr fontId="2" type="noConversion"/>
  </si>
  <si>
    <t>구분
(전체)</t>
    <phoneticPr fontId="2" type="noConversion"/>
  </si>
  <si>
    <t>-</t>
    <phoneticPr fontId="2" type="noConversion"/>
  </si>
  <si>
    <r>
      <t xml:space="preserve">■ 공익사업을 위한 토지 등의 취득 및 보상에 관한 법률 시행규칙 </t>
    </r>
    <r>
      <rPr>
        <sz val="8"/>
        <color theme="1"/>
        <rFont val="돋움"/>
        <family val="3"/>
        <charset val="129"/>
      </rPr>
      <t>[</t>
    </r>
    <r>
      <rPr>
        <sz val="8"/>
        <color theme="1"/>
        <rFont val="바탕"/>
        <family val="1"/>
        <charset val="129"/>
      </rPr>
      <t>별지 제</t>
    </r>
    <r>
      <rPr>
        <sz val="8"/>
        <color theme="1"/>
        <rFont val="돋움"/>
        <family val="3"/>
        <charset val="129"/>
      </rPr>
      <t>4</t>
    </r>
    <r>
      <rPr>
        <sz val="8"/>
        <color theme="1"/>
        <rFont val="바탕"/>
        <family val="1"/>
        <charset val="129"/>
      </rPr>
      <t>호서식</t>
    </r>
    <r>
      <rPr>
        <sz val="8"/>
        <color theme="1"/>
        <rFont val="돋움"/>
        <family val="3"/>
        <charset val="129"/>
      </rPr>
      <t xml:space="preserve">] </t>
    </r>
    <r>
      <rPr>
        <sz val="9"/>
        <color theme="1"/>
        <rFont val="돋움"/>
        <family val="3"/>
        <charset val="129"/>
      </rPr>
      <t>&lt;</t>
    </r>
    <r>
      <rPr>
        <sz val="9"/>
        <color theme="1"/>
        <rFont val="바탕"/>
        <family val="1"/>
        <charset val="129"/>
      </rPr>
      <t xml:space="preserve">개정 </t>
    </r>
    <r>
      <rPr>
        <sz val="9"/>
        <color theme="1"/>
        <rFont val="돋움"/>
        <family val="3"/>
        <charset val="129"/>
      </rPr>
      <t>2016. 6. 14.&gt;</t>
    </r>
  </si>
  <si>
    <t>토 지 조 서</t>
    <phoneticPr fontId="17" type="noConversion"/>
  </si>
  <si>
    <t>공익사업의 명칭</t>
  </si>
  <si>
    <t>사업인정의 근거 및 고시일</t>
  </si>
  <si>
    <t>사업시행자</t>
  </si>
  <si>
    <t>성명(또는 명칭)</t>
  </si>
  <si>
    <t>아산시청(도로과)</t>
    <phoneticPr fontId="17" type="noConversion"/>
  </si>
  <si>
    <t>주소</t>
  </si>
  <si>
    <t>충남 아산시 시민로 456</t>
    <phoneticPr fontId="17" type="noConversion"/>
  </si>
  <si>
    <t>토지소유자</t>
  </si>
  <si>
    <t>토지의 명세</t>
  </si>
  <si>
    <t>소재지</t>
  </si>
  <si>
    <t>지번</t>
  </si>
  <si>
    <t>지목</t>
  </si>
  <si>
    <t>현실</t>
  </si>
  <si>
    <t>전체
면적</t>
    <phoneticPr fontId="17" type="noConversion"/>
  </si>
  <si>
    <t>편입
면적</t>
    <phoneticPr fontId="17" type="noConversion"/>
  </si>
  <si>
    <t>용도지역 
및 지구</t>
    <phoneticPr fontId="17" type="noConversion"/>
  </si>
  <si>
    <t>관계인</t>
  </si>
  <si>
    <t>적인</t>
  </si>
  <si>
    <t>성명
또는
명칭</t>
    <phoneticPr fontId="17" type="noConversion"/>
  </si>
  <si>
    <t>권리의 
종류 및
 내용</t>
    <phoneticPr fontId="17" type="noConversion"/>
  </si>
  <si>
    <t xml:space="preserve">(원래 </t>
  </si>
  <si>
    <t>이용</t>
  </si>
  <si>
    <t>지번)</t>
  </si>
  <si>
    <t>상황</t>
  </si>
  <si>
    <t>(㎡)</t>
    <phoneticPr fontId="17" type="noConversion"/>
  </si>
  <si>
    <t>(㎡)</t>
  </si>
  <si>
    <t>그 밖에 보상금 산정에 필요한 사항</t>
  </si>
  <si>
    <t>「공익사업을 위한 토지 등의 취득 및 보상에 관한 법률」 제14조제1항 및 같은 법 시행령 제7조제3항에 따라 위와 같이 토지조서를 작성합니다.</t>
  </si>
  <si>
    <t>사업시행자</t>
    <phoneticPr fontId="17" type="noConversion"/>
  </si>
  <si>
    <t>아산시장</t>
    <phoneticPr fontId="17" type="noConversion"/>
  </si>
  <si>
    <t xml:space="preserve">(인) </t>
    <phoneticPr fontId="17" type="noConversion"/>
  </si>
  <si>
    <t>토지소유자</t>
    <phoneticPr fontId="17" type="noConversion"/>
  </si>
  <si>
    <t>(서명 또는 인)</t>
    <phoneticPr fontId="17" type="noConversion"/>
  </si>
  <si>
    <t>관   계   인</t>
    <phoneticPr fontId="17" type="noConversion"/>
  </si>
  <si>
    <t>토지소유자(관계인 포함)가 서명(인)할 수 없는 경우 그 사유</t>
  </si>
  <si>
    <t>- 회신내용 없음</t>
    <phoneticPr fontId="17" type="noConversion"/>
  </si>
  <si>
    <t>작성방법</t>
  </si>
  <si>
    <t>1. 이 서식은 토지소유자별로 작성합니다.</t>
  </si>
  <si>
    <t>2. 해당 공익사업에 따라 토지가 분할되는 경우에는 분할 전의 지번은 "지번(원래 지번)"란에 ( )로 적습니다.</t>
  </si>
  <si>
    <t>3. "관계인"란에는 토지에 관한 소유권 외의 권리를 가진 자를 적습니다.</t>
  </si>
  <si>
    <t>4. 공부(公簿)상 면적과 실측(實測) 면적이 다른 경우 실측 면적을 "비고"란에 적습니다.</t>
  </si>
  <si>
    <t>5. 도로부지인 경우에는 도로의 구분, 이용상황 및 위치 등 그 특성을 "비고"란에 다른 참고사항과 같이 적습니다.</t>
  </si>
  <si>
    <t>210mm×297mm[백상지 80g/㎡]</t>
  </si>
  <si>
    <t>소재지</t>
    <phoneticPr fontId="2" type="noConversion"/>
  </si>
  <si>
    <t>지분</t>
    <phoneticPr fontId="2" type="noConversion"/>
  </si>
  <si>
    <t>수용 또는 사용할 토지조서</t>
    <phoneticPr fontId="2" type="noConversion"/>
  </si>
  <si>
    <t>비고
(지분)</t>
    <phoneticPr fontId="2" type="noConversion"/>
  </si>
  <si>
    <t>합계(1필지)</t>
    <phoneticPr fontId="2" type="noConversion"/>
  </si>
  <si>
    <t>보도설치</t>
    <phoneticPr fontId="2" type="noConversion"/>
  </si>
  <si>
    <t>합계(12필지)</t>
    <phoneticPr fontId="2" type="noConversion"/>
  </si>
  <si>
    <t>아산시 인주면 현대로727번길 20</t>
    <phoneticPr fontId="2" type="noConversion"/>
  </si>
  <si>
    <t>충청남도</t>
    <phoneticPr fontId="2" type="noConversion"/>
  </si>
  <si>
    <t>전체</t>
    <phoneticPr fontId="2" type="noConversion"/>
  </si>
  <si>
    <t>공부면적</t>
    <phoneticPr fontId="2" type="noConversion"/>
  </si>
  <si>
    <t>지방도 624호 (탕정초-탕정농협) 보도설치공사</t>
    <phoneticPr fontId="17" type="noConversion"/>
  </si>
  <si>
    <t>박정순</t>
    <phoneticPr fontId="2" type="noConversion"/>
  </si>
  <si>
    <t>경기도 화성시 병점동 866 다정마을아파트 104-1201</t>
    <phoneticPr fontId="2" type="noConversion"/>
  </si>
  <si>
    <t>탕정면
호산리</t>
    <phoneticPr fontId="2" type="noConversion"/>
  </si>
  <si>
    <t>산61-4</t>
  </si>
  <si>
    <t>산61-4</t>
    <phoneticPr fontId="2" type="noConversion"/>
  </si>
  <si>
    <t>임</t>
    <phoneticPr fontId="2" type="noConversion"/>
  </si>
  <si>
    <t>전</t>
    <phoneticPr fontId="2" type="noConversion"/>
  </si>
  <si>
    <t>천안축산업
협동조합</t>
    <phoneticPr fontId="2" type="noConversion"/>
  </si>
  <si>
    <t>천안시 동남구 영성동
67-2</t>
    <phoneticPr fontId="2" type="noConversion"/>
  </si>
  <si>
    <t>근저당</t>
    <phoneticPr fontId="2" type="noConversion"/>
  </si>
  <si>
    <t>2020년       06월        일</t>
    <phoneticPr fontId="17" type="noConversion"/>
  </si>
  <si>
    <t>계획관리
지역</t>
    <phoneticPr fontId="2" type="noConversion"/>
  </si>
  <si>
    <t>탕정면</t>
    <phoneticPr fontId="2" type="noConversion"/>
  </si>
  <si>
    <t>갈산리</t>
    <phoneticPr fontId="2" type="noConversion"/>
  </si>
  <si>
    <t>호산리</t>
    <phoneticPr fontId="2" type="noConversion"/>
  </si>
  <si>
    <t>도</t>
    <phoneticPr fontId="2" type="noConversion"/>
  </si>
  <si>
    <t>586</t>
    <phoneticPr fontId="2" type="noConversion"/>
  </si>
  <si>
    <t>합계(2필지)</t>
    <phoneticPr fontId="2" type="noConversion"/>
  </si>
  <si>
    <t>국토교통부</t>
    <phoneticPr fontId="2" type="noConversion"/>
  </si>
  <si>
    <t>국토교통부</t>
    <phoneticPr fontId="2" type="noConversion"/>
  </si>
  <si>
    <t>갈산리</t>
    <phoneticPr fontId="2" type="noConversion"/>
  </si>
  <si>
    <t>면</t>
    <phoneticPr fontId="2" type="noConversion"/>
  </si>
  <si>
    <t>585</t>
    <phoneticPr fontId="2" type="noConversion"/>
  </si>
  <si>
    <t>구</t>
    <phoneticPr fontId="2" type="noConversion"/>
  </si>
  <si>
    <t>조회불가</t>
    <phoneticPr fontId="2" type="noConversion"/>
  </si>
  <si>
    <t>합계(8필지)</t>
    <phoneticPr fontId="2" type="noConversion"/>
  </si>
  <si>
    <t>산51-3</t>
    <phoneticPr fontId="2" type="noConversion"/>
  </si>
  <si>
    <t>60-2</t>
  </si>
  <si>
    <t>60-2</t>
    <phoneticPr fontId="2" type="noConversion"/>
  </si>
  <si>
    <t>산46-1</t>
  </si>
  <si>
    <t>산46-1</t>
    <phoneticPr fontId="2" type="noConversion"/>
  </si>
  <si>
    <t>산48-1</t>
  </si>
  <si>
    <t>산48-1</t>
    <phoneticPr fontId="2" type="noConversion"/>
  </si>
  <si>
    <t>산61-3</t>
  </si>
  <si>
    <t>산61-3</t>
    <phoneticPr fontId="2" type="noConversion"/>
  </si>
  <si>
    <t>528-4</t>
  </si>
  <si>
    <t>528-4</t>
    <phoneticPr fontId="2" type="noConversion"/>
  </si>
  <si>
    <t>530-4</t>
  </si>
  <si>
    <t>530-4</t>
    <phoneticPr fontId="2" type="noConversion"/>
  </si>
  <si>
    <t>531-3</t>
  </si>
  <si>
    <t>531-3</t>
    <phoneticPr fontId="2" type="noConversion"/>
  </si>
  <si>
    <t>답</t>
    <phoneticPr fontId="2" type="noConversion"/>
  </si>
  <si>
    <t>■ 지방도 624호 (탕정초-탕정농협) 보도설치공사</t>
    <phoneticPr fontId="2" type="noConversion"/>
  </si>
  <si>
    <t>산61-4</t>
    <phoneticPr fontId="2" type="noConversion"/>
  </si>
  <si>
    <t>박정순</t>
    <phoneticPr fontId="2" type="noConversion"/>
  </si>
  <si>
    <t>경기도 화성시 병점동 866 다정마을아파트 104-1201</t>
    <phoneticPr fontId="2" type="noConversion"/>
  </si>
  <si>
    <t>천안축산업협동조합</t>
    <phoneticPr fontId="2" type="noConversion"/>
  </si>
  <si>
    <t>천안시 동남구 영성동 67-2</t>
    <phoneticPr fontId="2" type="noConversion"/>
  </si>
  <si>
    <t>탕정면
갈산리</t>
    <phoneticPr fontId="2" type="noConversion"/>
  </si>
  <si>
    <t>탕정면
호산리</t>
    <phoneticPr fontId="2" type="noConversion"/>
  </si>
  <si>
    <t>산51-3</t>
    <phoneticPr fontId="2" type="noConversion"/>
  </si>
  <si>
    <t>산51-4</t>
  </si>
  <si>
    <t>■ 지방도 624호(탕정초~탕정농협) 보도설치공사-사유지</t>
    <phoneticPr fontId="2" type="noConversion"/>
  </si>
  <si>
    <t>■ 지방도 624호(탕정초~탕정농협) 보도설치공사-공유지</t>
    <phoneticPr fontId="2" type="noConversion"/>
  </si>
  <si>
    <t>■ 지방도 624호(탕정초~탕정농협) 보도설치공사-국유지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</si>
</sst>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_-* #,##0.0_-;\-* #,##0.0_-;_-* &quot;-&quot;_-;_-@_-"/>
    <numFmt numFmtId="177" formatCode="0_);[Red]\(0\)"/>
    <numFmt numFmtId="178" formatCode="#,##0_ "/>
    <numFmt numFmtId="179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가는각진제목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5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name val="바탕"/>
      <family val="1"/>
      <charset val="129"/>
    </font>
    <font>
      <sz val="8"/>
      <color theme="1"/>
      <name val="바탕"/>
      <family val="1"/>
      <charset val="129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b/>
      <sz val="16"/>
      <color rgb="FF000000"/>
      <name val="HY견고딕"/>
      <family val="1"/>
      <charset val="129"/>
    </font>
    <font>
      <sz val="8"/>
      <name val="바탕"/>
      <family val="1"/>
      <charset val="129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2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9"/>
      <color theme="1"/>
      <name val="굴림"/>
      <family val="3"/>
      <charset val="129"/>
    </font>
    <font>
      <sz val="10"/>
      <name val="굴림체"/>
      <family val="3"/>
      <charset val="129"/>
    </font>
    <font>
      <sz val="10"/>
      <color theme="1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rgb="FF5D5D5D"/>
      </right>
      <top style="hair">
        <color rgb="FF5D5D5D"/>
      </top>
      <bottom style="hair">
        <color rgb="FF5D5D5D"/>
      </bottom>
      <diagonal/>
    </border>
    <border>
      <left style="hair">
        <color rgb="FF5D5D5D"/>
      </left>
      <right style="hair">
        <color rgb="FF5D5D5D"/>
      </right>
      <top style="hair">
        <color rgb="FF5D5D5D"/>
      </top>
      <bottom style="hair">
        <color rgb="FF5D5D5D"/>
      </bottom>
      <diagonal/>
    </border>
    <border>
      <left style="hair">
        <color rgb="FF5D5D5D"/>
      </left>
      <right/>
      <top style="hair">
        <color rgb="FF5D5D5D"/>
      </top>
      <bottom style="hair">
        <color rgb="FF5D5D5D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 style="thin">
        <color rgb="FF5D5D5D"/>
      </bottom>
      <diagonal/>
    </border>
    <border>
      <left/>
      <right/>
      <top style="thin">
        <color rgb="FF5D5D5D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ck">
        <color rgb="FF5D5D5D"/>
      </bottom>
      <diagonal/>
    </border>
    <border>
      <left/>
      <right/>
      <top style="thick">
        <color rgb="FF5D5D5D"/>
      </top>
      <bottom style="thin">
        <color rgb="FF5D5D5D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41" fontId="1" fillId="0" borderId="0" applyFont="0" applyFill="0" applyBorder="0" applyAlignment="0" applyProtection="0">
      <alignment vertical="center"/>
    </xf>
    <xf numFmtId="0" fontId="7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4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  <xf numFmtId="0" fontId="24" fillId="0" borderId="0">
      <alignment vertical="center"/>
    </xf>
    <xf numFmtId="0" fontId="7" fillId="0" borderId="0"/>
    <xf numFmtId="0" fontId="24" fillId="0" borderId="0">
      <alignment vertical="center"/>
    </xf>
    <xf numFmtId="0" fontId="24" fillId="0" borderId="0">
      <alignment vertical="center"/>
    </xf>
  </cellStyleXfs>
  <cellXfs count="152">
    <xf numFmtId="0" fontId="0" fillId="0" borderId="0" xfId="0">
      <alignment vertical="center"/>
    </xf>
    <xf numFmtId="41" fontId="0" fillId="0" borderId="0" xfId="1" applyFont="1" applyFill="1">
      <alignment vertical="center"/>
    </xf>
    <xf numFmtId="0" fontId="0" fillId="0" borderId="0" xfId="0" applyFill="1">
      <alignment vertical="center"/>
    </xf>
    <xf numFmtId="41" fontId="3" fillId="0" borderId="1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quotePrefix="1" applyNumberFormat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/>
    </xf>
    <xf numFmtId="41" fontId="3" fillId="0" borderId="9" xfId="1" applyFont="1" applyFill="1" applyBorder="1" applyAlignment="1">
      <alignment horizontal="center" vertical="center"/>
    </xf>
    <xf numFmtId="41" fontId="7" fillId="3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41" fontId="8" fillId="3" borderId="16" xfId="0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41" fontId="3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1" fontId="7" fillId="3" borderId="4" xfId="1" applyNumberFormat="1" applyFont="1" applyFill="1" applyBorder="1" applyAlignment="1">
      <alignment horizontal="right" vertical="center"/>
    </xf>
    <xf numFmtId="41" fontId="7" fillId="3" borderId="4" xfId="1" applyFont="1" applyFill="1" applyBorder="1" applyAlignment="1">
      <alignment horizontal="right" vertical="center"/>
    </xf>
    <xf numFmtId="41" fontId="7" fillId="3" borderId="5" xfId="0" applyNumberFormat="1" applyFont="1" applyFill="1" applyBorder="1" applyAlignment="1">
      <alignment horizontal="right" vertical="center"/>
    </xf>
    <xf numFmtId="41" fontId="3" fillId="0" borderId="9" xfId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2" borderId="0" xfId="1" applyFont="1" applyFill="1" applyBorder="1" applyAlignment="1">
      <alignment horizontal="center" vertical="center"/>
    </xf>
    <xf numFmtId="176" fontId="0" fillId="0" borderId="0" xfId="1" applyNumberFormat="1" applyFont="1">
      <alignment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>
      <alignment vertical="center"/>
    </xf>
    <xf numFmtId="0" fontId="10" fillId="0" borderId="0" xfId="0" applyFont="1">
      <alignment vertical="center"/>
    </xf>
    <xf numFmtId="0" fontId="9" fillId="0" borderId="0" xfId="0" quotePrefix="1" applyFont="1" applyAlignment="1">
      <alignment horizontal="center" vertical="center"/>
    </xf>
    <xf numFmtId="0" fontId="11" fillId="0" borderId="0" xfId="2"/>
    <xf numFmtId="0" fontId="19" fillId="0" borderId="34" xfId="2" applyFont="1" applyBorder="1" applyAlignment="1">
      <alignment horizontal="center" vertical="center" wrapText="1"/>
    </xf>
    <xf numFmtId="0" fontId="19" fillId="0" borderId="35" xfId="2" applyFont="1" applyBorder="1" applyAlignment="1">
      <alignment horizontal="center" vertical="center" wrapText="1"/>
    </xf>
    <xf numFmtId="0" fontId="19" fillId="0" borderId="36" xfId="2" applyFont="1" applyBorder="1" applyAlignment="1">
      <alignment horizontal="center" vertical="center" wrapText="1"/>
    </xf>
    <xf numFmtId="0" fontId="19" fillId="0" borderId="32" xfId="2" applyFont="1" applyBorder="1" applyAlignment="1">
      <alignment horizontal="center" vertical="center" wrapText="1"/>
    </xf>
    <xf numFmtId="0" fontId="19" fillId="0" borderId="32" xfId="2" applyFont="1" applyBorder="1" applyAlignment="1">
      <alignment horizontal="center" vertical="center" shrinkToFit="1"/>
    </xf>
    <xf numFmtId="0" fontId="18" fillId="0" borderId="0" xfId="2" applyFont="1" applyAlignment="1">
      <alignment vertical="center" wrapText="1"/>
    </xf>
    <xf numFmtId="0" fontId="18" fillId="0" borderId="0" xfId="2" applyFont="1" applyAlignment="1">
      <alignment horizontal="right" vertical="center" wrapText="1"/>
    </xf>
    <xf numFmtId="0" fontId="18" fillId="0" borderId="0" xfId="2" applyFont="1" applyAlignment="1">
      <alignment horizontal="right" vertical="center"/>
    </xf>
    <xf numFmtId="0" fontId="18" fillId="0" borderId="39" xfId="2" applyFont="1" applyBorder="1" applyAlignment="1">
      <alignment vertical="center" wrapText="1"/>
    </xf>
    <xf numFmtId="0" fontId="18" fillId="0" borderId="39" xfId="2" applyFont="1" applyBorder="1" applyAlignment="1">
      <alignment horizontal="right" vertical="center"/>
    </xf>
    <xf numFmtId="0" fontId="22" fillId="0" borderId="32" xfId="2" applyFont="1" applyBorder="1" applyAlignment="1">
      <alignment horizontal="center" vertical="center" wrapText="1"/>
    </xf>
    <xf numFmtId="0" fontId="23" fillId="0" borderId="0" xfId="0" applyFont="1">
      <alignment vertical="center"/>
    </xf>
    <xf numFmtId="177" fontId="11" fillId="5" borderId="0" xfId="2" quotePrefix="1" applyNumberFormat="1" applyFill="1"/>
    <xf numFmtId="177" fontId="11" fillId="0" borderId="0" xfId="2" quotePrefix="1" applyNumberFormat="1" applyFill="1"/>
    <xf numFmtId="177" fontId="11" fillId="0" borderId="0" xfId="2" applyNumberFormat="1" applyFill="1"/>
    <xf numFmtId="0" fontId="3" fillId="2" borderId="1" xfId="0" applyFont="1" applyFill="1" applyBorder="1" applyAlignment="1">
      <alignment horizontal="center" vertical="center"/>
    </xf>
    <xf numFmtId="0" fontId="19" fillId="0" borderId="32" xfId="2" applyFont="1" applyBorder="1" applyAlignment="1">
      <alignment horizontal="center" vertical="center" wrapText="1"/>
    </xf>
    <xf numFmtId="0" fontId="19" fillId="0" borderId="33" xfId="2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/>
    </xf>
    <xf numFmtId="176" fontId="8" fillId="3" borderId="15" xfId="1" applyNumberFormat="1" applyFont="1" applyFill="1" applyBorder="1" applyAlignment="1">
      <alignment horizontal="right" vertical="center"/>
    </xf>
    <xf numFmtId="176" fontId="8" fillId="3" borderId="15" xfId="0" applyNumberFormat="1" applyFont="1" applyFill="1" applyBorder="1" applyAlignment="1">
      <alignment horizontal="right" vertical="center"/>
    </xf>
    <xf numFmtId="176" fontId="7" fillId="3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9" fillId="0" borderId="32" xfId="2" applyFont="1" applyBorder="1" applyAlignment="1">
      <alignment horizontal="center" vertical="center" wrapText="1"/>
    </xf>
    <xf numFmtId="0" fontId="19" fillId="0" borderId="31" xfId="2" applyFont="1" applyBorder="1" applyAlignment="1">
      <alignment horizontal="center" vertical="center" wrapText="1"/>
    </xf>
    <xf numFmtId="0" fontId="19" fillId="0" borderId="32" xfId="2" applyFont="1" applyBorder="1" applyAlignment="1">
      <alignment horizontal="center" vertical="center" wrapText="1" shrinkToFit="1"/>
    </xf>
    <xf numFmtId="17" fontId="26" fillId="0" borderId="1" xfId="4" quotePrefix="1" applyNumberFormat="1" applyFont="1" applyFill="1" applyBorder="1" applyAlignment="1">
      <alignment horizontal="center" vertical="center"/>
    </xf>
    <xf numFmtId="0" fontId="27" fillId="0" borderId="1" xfId="4" applyFont="1" applyFill="1" applyBorder="1" applyAlignment="1">
      <alignment horizontal="center" vertical="center"/>
    </xf>
    <xf numFmtId="17" fontId="27" fillId="0" borderId="1" xfId="4" quotePrefix="1" applyNumberFormat="1" applyFont="1" applyFill="1" applyBorder="1" applyAlignment="1">
      <alignment horizontal="center" vertical="center"/>
    </xf>
    <xf numFmtId="0" fontId="27" fillId="0" borderId="1" xfId="4" quotePrefix="1" applyFont="1" applyFill="1" applyBorder="1" applyAlignment="1">
      <alignment horizontal="center" vertical="center"/>
    </xf>
    <xf numFmtId="0" fontId="27" fillId="7" borderId="1" xfId="4" applyFont="1" applyFill="1" applyBorder="1" applyAlignment="1">
      <alignment horizontal="center" vertical="center"/>
    </xf>
    <xf numFmtId="0" fontId="27" fillId="7" borderId="1" xfId="19" applyFont="1" applyFill="1" applyBorder="1" applyAlignment="1">
      <alignment horizontal="center" vertical="center"/>
    </xf>
    <xf numFmtId="0" fontId="27" fillId="0" borderId="1" xfId="19" applyFont="1" applyFill="1" applyBorder="1" applyAlignment="1">
      <alignment horizontal="center" vertical="center"/>
    </xf>
    <xf numFmtId="0" fontId="26" fillId="3" borderId="6" xfId="19" applyNumberFormat="1" applyFont="1" applyFill="1" applyBorder="1" applyAlignment="1">
      <alignment horizontal="center" vertical="center"/>
    </xf>
    <xf numFmtId="179" fontId="27" fillId="7" borderId="1" xfId="23" applyNumberFormat="1" applyFont="1" applyFill="1" applyBorder="1" applyAlignment="1">
      <alignment horizontal="right" vertical="center"/>
    </xf>
    <xf numFmtId="179" fontId="27" fillId="0" borderId="1" xfId="23" applyNumberFormat="1" applyFont="1" applyFill="1" applyBorder="1" applyAlignment="1">
      <alignment horizontal="right" vertical="center"/>
    </xf>
    <xf numFmtId="178" fontId="26" fillId="0" borderId="1" xfId="23" quotePrefix="1" applyNumberFormat="1" applyFont="1" applyFill="1" applyBorder="1" applyAlignment="1">
      <alignment horizontal="right" vertical="center"/>
    </xf>
    <xf numFmtId="179" fontId="25" fillId="0" borderId="1" xfId="25" applyNumberFormat="1" applyFont="1" applyFill="1" applyBorder="1" applyAlignment="1">
      <alignment horizontal="right" vertical="center"/>
    </xf>
    <xf numFmtId="178" fontId="24" fillId="0" borderId="1" xfId="25" applyNumberFormat="1" applyFont="1" applyFill="1" applyBorder="1" applyAlignment="1">
      <alignment horizontal="right" vertical="center"/>
    </xf>
    <xf numFmtId="179" fontId="25" fillId="7" borderId="1" xfId="25" applyNumberFormat="1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 wrapText="1"/>
    </xf>
    <xf numFmtId="41" fontId="3" fillId="2" borderId="27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2" fillId="0" borderId="0" xfId="2" applyFont="1" applyAlignment="1">
      <alignment horizontal="left" vertical="center" wrapText="1" indent="1"/>
    </xf>
    <xf numFmtId="0" fontId="22" fillId="0" borderId="37" xfId="2" applyFont="1" applyBorder="1" applyAlignment="1">
      <alignment horizontal="left" vertical="center" wrapText="1" indent="1"/>
    </xf>
    <xf numFmtId="0" fontId="22" fillId="0" borderId="38" xfId="2" applyFont="1" applyBorder="1" applyAlignment="1">
      <alignment horizontal="right" vertical="center" wrapText="1"/>
    </xf>
    <xf numFmtId="0" fontId="22" fillId="0" borderId="38" xfId="2" applyFont="1" applyBorder="1" applyAlignment="1">
      <alignment horizontal="left" vertical="center" wrapText="1" indent="1"/>
    </xf>
    <xf numFmtId="0" fontId="18" fillId="0" borderId="0" xfId="2" applyFont="1" applyAlignment="1">
      <alignment horizontal="left" vertical="center" wrapText="1"/>
    </xf>
    <xf numFmtId="0" fontId="19" fillId="0" borderId="0" xfId="2" applyFont="1" applyAlignment="1">
      <alignment horizontal="right" vertical="center" wrapText="1"/>
    </xf>
    <xf numFmtId="0" fontId="18" fillId="0" borderId="0" xfId="2" applyFont="1" applyAlignment="1">
      <alignment horizontal="center" vertical="center" wrapText="1"/>
    </xf>
    <xf numFmtId="0" fontId="18" fillId="0" borderId="39" xfId="2" applyFont="1" applyBorder="1" applyAlignment="1">
      <alignment horizontal="center" vertical="center" wrapText="1"/>
    </xf>
    <xf numFmtId="0" fontId="18" fillId="0" borderId="40" xfId="2" applyFont="1" applyBorder="1" applyAlignment="1">
      <alignment horizontal="left" vertical="center" wrapText="1"/>
    </xf>
    <xf numFmtId="49" fontId="18" fillId="0" borderId="41" xfId="2" applyNumberFormat="1" applyFont="1" applyBorder="1" applyAlignment="1">
      <alignment horizontal="left" vertical="center" wrapText="1"/>
    </xf>
    <xf numFmtId="0" fontId="18" fillId="6" borderId="42" xfId="2" applyFont="1" applyFill="1" applyBorder="1" applyAlignment="1">
      <alignment horizontal="center" vertical="center" wrapText="1"/>
    </xf>
    <xf numFmtId="0" fontId="19" fillId="0" borderId="32" xfId="2" applyFont="1" applyBorder="1" applyAlignment="1">
      <alignment horizontal="center" vertical="center" wrapText="1"/>
    </xf>
    <xf numFmtId="0" fontId="21" fillId="0" borderId="34" xfId="2" applyFont="1" applyBorder="1" applyAlignment="1">
      <alignment horizontal="center" vertical="center" wrapText="1"/>
    </xf>
    <xf numFmtId="0" fontId="19" fillId="0" borderId="36" xfId="2" applyFont="1" applyBorder="1" applyAlignment="1">
      <alignment horizontal="center" vertical="center" wrapText="1"/>
    </xf>
    <xf numFmtId="0" fontId="18" fillId="0" borderId="37" xfId="2" applyFont="1" applyBorder="1" applyAlignment="1">
      <alignment horizontal="left" vertical="top" wrapText="1"/>
    </xf>
    <xf numFmtId="0" fontId="18" fillId="0" borderId="38" xfId="2" applyFont="1" applyBorder="1" applyAlignment="1">
      <alignment horizontal="left" vertical="center" wrapText="1"/>
    </xf>
    <xf numFmtId="0" fontId="19" fillId="0" borderId="33" xfId="2" applyFont="1" applyBorder="1" applyAlignment="1">
      <alignment horizontal="center" vertical="center" wrapText="1"/>
    </xf>
    <xf numFmtId="0" fontId="19" fillId="0" borderId="31" xfId="2" applyFont="1" applyBorder="1" applyAlignment="1">
      <alignment horizontal="center" vertical="center" wrapText="1"/>
    </xf>
    <xf numFmtId="0" fontId="20" fillId="0" borderId="0" xfId="2" applyFont="1" applyBorder="1" applyAlignment="1">
      <alignment horizontal="center" vertical="center" wrapText="1"/>
    </xf>
    <xf numFmtId="0" fontId="18" fillId="0" borderId="31" xfId="2" applyFont="1" applyBorder="1" applyAlignment="1">
      <alignment horizontal="center" vertical="center" wrapText="1"/>
    </xf>
    <xf numFmtId="0" fontId="18" fillId="0" borderId="32" xfId="2" applyFont="1" applyBorder="1" applyAlignment="1">
      <alignment horizontal="center" vertical="center" wrapText="1"/>
    </xf>
    <xf numFmtId="0" fontId="18" fillId="0" borderId="33" xfId="2" applyFont="1" applyBorder="1" applyAlignment="1">
      <alignment horizontal="center" vertical="center" wrapText="1"/>
    </xf>
    <xf numFmtId="0" fontId="18" fillId="0" borderId="28" xfId="2" applyFont="1" applyBorder="1" applyAlignment="1">
      <alignment horizontal="center" vertical="center" wrapText="1"/>
    </xf>
    <xf numFmtId="0" fontId="18" fillId="0" borderId="29" xfId="2" applyFont="1" applyBorder="1" applyAlignment="1">
      <alignment horizontal="center" vertical="center" wrapText="1"/>
    </xf>
    <xf numFmtId="0" fontId="19" fillId="0" borderId="29" xfId="2" applyFont="1" applyBorder="1" applyAlignment="1">
      <alignment horizontal="center" vertical="center" wrapText="1"/>
    </xf>
    <xf numFmtId="0" fontId="18" fillId="0" borderId="29" xfId="2" applyFont="1" applyBorder="1" applyAlignment="1">
      <alignment horizontal="left" vertical="center" wrapText="1"/>
    </xf>
    <xf numFmtId="0" fontId="18" fillId="0" borderId="30" xfId="2" applyFont="1" applyBorder="1" applyAlignment="1">
      <alignment horizontal="left" vertical="center" wrapText="1"/>
    </xf>
    <xf numFmtId="0" fontId="12" fillId="0" borderId="0" xfId="2" applyFont="1" applyAlignment="1">
      <alignment horizontal="justify" vertical="top" wrapText="1"/>
    </xf>
    <xf numFmtId="0" fontId="16" fillId="0" borderId="0" xfId="2" applyFont="1" applyBorder="1" applyAlignment="1">
      <alignment horizontal="center" vertical="center" wrapText="1"/>
    </xf>
  </cellXfs>
  <cellStyles count="28">
    <cellStyle name="쉼표 [0]" xfId="1" builtinId="6"/>
    <cellStyle name="쉼표 [0] 10" xfId="5"/>
    <cellStyle name="쉼표 [0] 12" xfId="6"/>
    <cellStyle name="쉼표 [0] 13" xfId="7"/>
    <cellStyle name="쉼표 [0] 14" xfId="8"/>
    <cellStyle name="쉼표 [0] 15" xfId="9"/>
    <cellStyle name="쉼표 [0] 16" xfId="10"/>
    <cellStyle name="쉼표 [0] 17" xfId="11"/>
    <cellStyle name="쉼표 [0] 2" xfId="3"/>
    <cellStyle name="쉼표 [0] 2 2" xfId="12"/>
    <cellStyle name="쉼표 [0] 2 3" xfId="13"/>
    <cellStyle name="쉼표 [0] 2 4" xfId="14"/>
    <cellStyle name="쉼표 [0] 2 5" xfId="15"/>
    <cellStyle name="쉼표 [0] 2 6" xfId="21"/>
    <cellStyle name="쉼표 [0] 2 7" xfId="20"/>
    <cellStyle name="쉼표 [0] 2 8" xfId="22"/>
    <cellStyle name="쉼표 [0] 6" xfId="16"/>
    <cellStyle name="쉼표 [0] 8" xfId="17"/>
    <cellStyle name="표준" xfId="0" builtinId="0"/>
    <cellStyle name="표준 2" xfId="2"/>
    <cellStyle name="표준 2 2" xfId="18"/>
    <cellStyle name="표준 2 3" xfId="24"/>
    <cellStyle name="표준 2 4" xfId="26"/>
    <cellStyle name="표준 2 5" xfId="27"/>
    <cellStyle name="표준 3" xfId="4"/>
    <cellStyle name="표준 4" xfId="19"/>
    <cellStyle name="표준 5" xfId="23"/>
    <cellStyle name="표준 6" xfId="25"/>
  </cellStyles>
  <dxfs count="1"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5824;&#51068;&#50640;&#49483;\Temp\A03\LIS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f\Documents%20and%20Settings\&#49436;&#48337;&#54840;\&#48148;&#53461;%20&#54868;&#47732;\&#44277;&#50976;&#54260;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5824;325%20&#54801;&#51032;(&#51068;&#44292;&#49436;&#4744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5824;&#51068;&#50640;&#49483;\2001\&#44288;&#44277;&#49436;\db013-0189\db013-0189(&#50668;&#51452;,&#51060;&#52380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f\Documents%20and%20Settings\&#49436;&#48337;&#54840;\&#48148;&#53461;%20&#54868;&#47732;\&#44277;&#50976;&#54260;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54801;&#51032;&#46108;%20&#51088;&#47308;\&#49548;181-2\&#49548;181-2%20&#54801;&#51032;(&#54801;&#51032;&#47928;&#49436;%20&#54616;&#51221;&#50857;%200412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f\Documents%20and%20Settings\&#49436;&#48337;&#54840;\&#48148;&#53461;%20&#54868;&#47732;\&#44277;&#50976;&#54260;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592;&#51456;&#54260;&#45908;\&#49548;181-2\&#49548;181-2%20&#54801;&#51032;(&#54801;&#51032;&#47928;&#49436;%20&#44592;&#51456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5824;&#51068;&#50640;&#49483;\Temp\A03\&#44592;&#44228;71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384;&#50864;\&#47196;&#52972;%20&#46356;&#49828;&#53356;%20(c)\Program%20Files\NATEON20\BIN\992962C880BFAFCEF893E045A06CD37B\download\&#45936;&#51060;&#53552;&#45716;&#50668;&#44592;&#50640;\(2)&#54217;&#44032;&#51032;&#44204;(&#50892;&#46300;)\2005\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2-1\&#44221;&#45224;&#51008;&#54665;\adata\&#54620;&#48731;&#51008;&#54665;\data\&#44305;&#51452;&#48169;&#49569;\&#44305;&#51452;&#48169;&#495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4592;&#51456;&#54260;&#45908;\&#49548;181-2\&#49548;181-2%20&#54801;&#51032;(&#54801;&#51032;&#47928;&#49436;%20&#50689;&#4545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54801;&#51032;&#46108;%20&#51088;&#47308;\&#45824;325\&#45824;325%20&#54801;&#51032;(&#54801;&#51032;&#47928;&#49436;%20&#48149;&#49345;&#48120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f\Documents%20and%20Settings\&#50577;&#50980;&#51452;\Local%20Settings\Temporary%20Internet%20Files\Content.IE5\K9YNMR0L\&#51088;&#47308;&#48177;&#50629;\2006&#45380;4&#50900;15&#51068;\&#44277;&#50976;&#47928;&#49436;\&#45824;325%20&#51312;&#49436;(0405%20&#54217;&#44032;&#4837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5453;&#54801;&#50640;&#49436;%20&#51089;&#50629;\0.&#44048;&#51221;&#49436;\05\0504\Temp\A03\LIST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f\Documents%20and%20Settings\&#50577;&#50980;&#51452;\Local%20Settings\Temporary%20Internet%20Files\Content.IE5\K9YNMR0L\&#51088;&#47308;&#48177;&#50629;\2006&#45380;4&#50900;15&#51068;\&#44277;&#50976;&#47928;&#49436;\Documents%20and%20Settings\&#44608;&#47536;\&#48148;&#53461;%20&#54868;&#47732;\&#48372;&#49345;&#54028;&#51068;(&#45772;)\&#49548;181-2&#52264;\&#49548;181-2%20&#51312;&#49436;(&#48372;&#49345;&#50529;&#49328;&#51221;&#51312;&#49436;-1&#52264;&#49688;&#51221;&#48516;0317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f\Documents%20and%20Settings\&#50577;&#50980;&#51452;\Local%20Settings\Temporary%20Internet%20Files\Content.IE5\K9YNMR0L\Documents%20and%20Settings\kyj\Local%20Settings\Temp\_AZTMP6_\Exec\&#51088;&#47308;&#48177;&#50629;\2006&#45380;4&#50900;15&#51068;\&#44277;&#50976;&#47928;&#49436;\&#45824;325%20&#51312;&#49436;(0405%20&#54217;&#44032;&#4837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8372;&#49345;&#54028;&#51068;(&#45772;)\&#49548;181-2&#52264;\&#49548;181%20&#45572;&#46973;&#48512;&#48516;%20&#51312;&#49436;(&#48372;&#49345;&#50529;&#49328;&#51221;&#51312;&#494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리스(CIF)산출"/>
      <sheetName val="손익차9월2"/>
      <sheetName val="자재단가"/>
      <sheetName val="공문"/>
      <sheetName val="가도공"/>
      <sheetName val="유림골조"/>
      <sheetName val="이식비"/>
      <sheetName val="편입용지조서"/>
      <sheetName val="기본사항"/>
      <sheetName val="목표세부명세"/>
      <sheetName val="접수"/>
      <sheetName val="토지조서"/>
      <sheetName val="변수"/>
      <sheetName val="이름표"/>
      <sheetName val="예적금"/>
      <sheetName val="9GNG운반"/>
      <sheetName val="토지평가조서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여비"/>
      <sheetName val="200"/>
      <sheetName val="DATE"/>
      <sheetName val="비준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출력용"/>
      <sheetName val="공통"/>
      <sheetName val="출력 control"/>
      <sheetName val="공공용지협의서(개인)"/>
      <sheetName val="공공용지협의서(법인,종중)"/>
      <sheetName val="공공용지협의서(집합건물)"/>
      <sheetName val="보상금청구서및협의계약서(개인)"/>
      <sheetName val="보상금청구서및협의계약서 (법인,종중)"/>
      <sheetName val="부동산(물건 등)의 표시 및 청구내역"/>
      <sheetName val="토지,건물,영업권포기각서(개인)"/>
      <sheetName val="토지,건물,영업권포기각서(개인,집합건물)"/>
      <sheetName val="토지,건물,영업권포기각서(법인,종중)"/>
      <sheetName val="보상금영수증(개인)"/>
      <sheetName val="보상금영수증(개인,집합건물)"/>
      <sheetName val="보상금영수증(법인,종중)"/>
      <sheetName val="등기위임장(개인)"/>
      <sheetName val="등기위임장(개인,집합건물)"/>
      <sheetName val="등기위임장(법인,종중)"/>
      <sheetName val="등기촉탁승낙서(개인)"/>
      <sheetName val="등기촉탁승낙서(개인,집합건물)"/>
      <sheetName val="등기촉탁승낙서(법인,종중)"/>
      <sheetName val="영업,지장물,이사확인서(개인,법인,종중)"/>
      <sheetName val="지장물철거각서(개인)"/>
      <sheetName val="지장물철거각서(법인,종중)"/>
      <sheetName val="매매예약계약서(개인)"/>
      <sheetName val="매매예약계약서(법인,종중)"/>
      <sheetName val="협의위임장(개인)"/>
      <sheetName val="협의위임장(법인,종중)"/>
      <sheetName val="입금위임장(개인)"/>
      <sheetName val="입금위임장(법인,종중)"/>
      <sheetName val="합의서(임대차관련)"/>
      <sheetName val="토지등수용확인서"/>
      <sheetName val="일반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T4">
            <v>0</v>
          </cell>
          <cell r="BU4" t="str">
            <v/>
          </cell>
        </row>
        <row r="5">
          <cell r="BT5">
            <v>0</v>
          </cell>
          <cell r="BU5" t="str">
            <v/>
          </cell>
        </row>
        <row r="6">
          <cell r="BT6">
            <v>0</v>
          </cell>
          <cell r="BU6" t="str">
            <v/>
          </cell>
        </row>
        <row r="7">
          <cell r="BT7">
            <v>0</v>
          </cell>
          <cell r="BU7" t="str">
            <v/>
          </cell>
        </row>
        <row r="8">
          <cell r="BT8">
            <v>0</v>
          </cell>
          <cell r="BU8" t="str">
            <v/>
          </cell>
        </row>
        <row r="9">
          <cell r="BT9">
            <v>0</v>
          </cell>
          <cell r="BU9" t="str">
            <v/>
          </cell>
        </row>
        <row r="10">
          <cell r="BT10">
            <v>0</v>
          </cell>
          <cell r="BU10" t="str">
            <v/>
          </cell>
        </row>
        <row r="11">
          <cell r="BT11">
            <v>0</v>
          </cell>
          <cell r="BU11" t="str">
            <v/>
          </cell>
        </row>
        <row r="12">
          <cell r="BT12">
            <v>0</v>
          </cell>
          <cell r="BU12" t="str">
            <v/>
          </cell>
        </row>
        <row r="13">
          <cell r="BT13">
            <v>0</v>
          </cell>
          <cell r="BU13" t="str">
            <v/>
          </cell>
        </row>
        <row r="14">
          <cell r="BT14">
            <v>0</v>
          </cell>
          <cell r="BU14" t="str">
            <v/>
          </cell>
        </row>
        <row r="15">
          <cell r="BT15">
            <v>0</v>
          </cell>
          <cell r="BU15" t="str">
            <v/>
          </cell>
        </row>
        <row r="16">
          <cell r="BT16">
            <v>0</v>
          </cell>
          <cell r="BU16" t="str">
            <v/>
          </cell>
        </row>
        <row r="17">
          <cell r="BT17">
            <v>0</v>
          </cell>
          <cell r="BU17" t="str">
            <v/>
          </cell>
        </row>
        <row r="18">
          <cell r="BT18">
            <v>0</v>
          </cell>
          <cell r="BU18" t="str">
            <v/>
          </cell>
        </row>
        <row r="19">
          <cell r="BT19">
            <v>0</v>
          </cell>
          <cell r="BU19" t="str">
            <v/>
          </cell>
        </row>
        <row r="20">
          <cell r="BT20">
            <v>0</v>
          </cell>
          <cell r="BU20" t="str">
            <v/>
          </cell>
        </row>
        <row r="21">
          <cell r="BT21">
            <v>0</v>
          </cell>
          <cell r="BU21" t="str">
            <v/>
          </cell>
        </row>
        <row r="22">
          <cell r="BT22">
            <v>0</v>
          </cell>
          <cell r="BU22" t="str">
            <v/>
          </cell>
        </row>
        <row r="23">
          <cell r="BT23">
            <v>0</v>
          </cell>
          <cell r="BU23" t="str">
            <v/>
          </cell>
        </row>
        <row r="24">
          <cell r="BT24">
            <v>0</v>
          </cell>
          <cell r="BU24" t="str">
            <v/>
          </cell>
        </row>
        <row r="25">
          <cell r="BT25">
            <v>0</v>
          </cell>
          <cell r="BU25" t="str">
            <v/>
          </cell>
        </row>
        <row r="26">
          <cell r="BT26">
            <v>0</v>
          </cell>
          <cell r="BU26" t="str">
            <v/>
          </cell>
        </row>
        <row r="27">
          <cell r="BT27">
            <v>0</v>
          </cell>
          <cell r="BU27" t="str">
            <v/>
          </cell>
        </row>
        <row r="28">
          <cell r="BT28">
            <v>0</v>
          </cell>
          <cell r="BU28" t="str">
            <v/>
          </cell>
        </row>
        <row r="29">
          <cell r="BT29">
            <v>0</v>
          </cell>
          <cell r="BU29" t="str">
            <v/>
          </cell>
        </row>
        <row r="30">
          <cell r="BT30">
            <v>0</v>
          </cell>
          <cell r="BU30" t="str">
            <v/>
          </cell>
        </row>
        <row r="31">
          <cell r="BT31">
            <v>0</v>
          </cell>
          <cell r="BU31" t="str">
            <v/>
          </cell>
        </row>
        <row r="32">
          <cell r="BT32">
            <v>0</v>
          </cell>
          <cell r="BU32" t="str">
            <v/>
          </cell>
        </row>
        <row r="33">
          <cell r="BT33">
            <v>0</v>
          </cell>
          <cell r="BU33" t="str">
            <v/>
          </cell>
        </row>
        <row r="34">
          <cell r="BT34">
            <v>0</v>
          </cell>
          <cell r="BU34" t="str">
            <v/>
          </cell>
        </row>
        <row r="35">
          <cell r="BT35">
            <v>0</v>
          </cell>
          <cell r="BU35" t="str">
            <v/>
          </cell>
        </row>
        <row r="36">
          <cell r="BT36">
            <v>0</v>
          </cell>
          <cell r="BU36" t="str">
            <v/>
          </cell>
        </row>
        <row r="37">
          <cell r="BT37">
            <v>0</v>
          </cell>
          <cell r="BU37" t="str">
            <v/>
          </cell>
        </row>
        <row r="38">
          <cell r="BT38">
            <v>0</v>
          </cell>
          <cell r="BU38" t="str">
            <v/>
          </cell>
        </row>
        <row r="39">
          <cell r="BT39">
            <v>0</v>
          </cell>
          <cell r="BU39" t="str">
            <v/>
          </cell>
        </row>
        <row r="40">
          <cell r="BT40">
            <v>0</v>
          </cell>
          <cell r="BU40" t="str">
            <v/>
          </cell>
        </row>
        <row r="41">
          <cell r="BT41">
            <v>0</v>
          </cell>
          <cell r="BU41" t="str">
            <v/>
          </cell>
        </row>
        <row r="42">
          <cell r="BT42">
            <v>0</v>
          </cell>
          <cell r="BU42" t="str">
            <v/>
          </cell>
        </row>
        <row r="43">
          <cell r="BT43">
            <v>0</v>
          </cell>
          <cell r="BU43" t="str">
            <v/>
          </cell>
        </row>
        <row r="44">
          <cell r="BT44">
            <v>0</v>
          </cell>
          <cell r="BU44" t="str">
            <v/>
          </cell>
        </row>
        <row r="45">
          <cell r="BT45">
            <v>0</v>
          </cell>
          <cell r="BU45" t="str">
            <v/>
          </cell>
        </row>
        <row r="46">
          <cell r="BT46">
            <v>0</v>
          </cell>
          <cell r="BU46" t="str">
            <v/>
          </cell>
        </row>
        <row r="47">
          <cell r="BT47">
            <v>0</v>
          </cell>
          <cell r="BU47" t="str">
            <v/>
          </cell>
        </row>
        <row r="48">
          <cell r="BT48">
            <v>0</v>
          </cell>
          <cell r="BU48" t="str">
            <v/>
          </cell>
        </row>
        <row r="49">
          <cell r="BT49">
            <v>0</v>
          </cell>
          <cell r="BU49" t="str">
            <v/>
          </cell>
        </row>
        <row r="50">
          <cell r="BT50">
            <v>0</v>
          </cell>
          <cell r="BU50" t="str">
            <v/>
          </cell>
        </row>
        <row r="51">
          <cell r="BT51">
            <v>0</v>
          </cell>
          <cell r="BU51" t="str">
            <v/>
          </cell>
        </row>
        <row r="52">
          <cell r="BT52">
            <v>0</v>
          </cell>
          <cell r="BU52" t="str">
            <v/>
          </cell>
        </row>
        <row r="53">
          <cell r="BT53">
            <v>0</v>
          </cell>
          <cell r="BU53" t="str">
            <v/>
          </cell>
        </row>
        <row r="54">
          <cell r="BT54">
            <v>0</v>
          </cell>
          <cell r="BU54" t="str">
            <v/>
          </cell>
        </row>
        <row r="55">
          <cell r="BT55">
            <v>0</v>
          </cell>
          <cell r="BU55" t="str">
            <v/>
          </cell>
        </row>
        <row r="56">
          <cell r="BT56">
            <v>0</v>
          </cell>
          <cell r="BU56" t="str">
            <v/>
          </cell>
        </row>
        <row r="57">
          <cell r="BT57">
            <v>0</v>
          </cell>
          <cell r="BU57" t="str">
            <v/>
          </cell>
        </row>
        <row r="58">
          <cell r="BT58">
            <v>0</v>
          </cell>
          <cell r="BU58" t="str">
            <v/>
          </cell>
        </row>
        <row r="59">
          <cell r="BT59">
            <v>0</v>
          </cell>
          <cell r="BU59" t="str">
            <v/>
          </cell>
        </row>
        <row r="60">
          <cell r="BT60">
            <v>0</v>
          </cell>
          <cell r="BU60" t="str">
            <v/>
          </cell>
        </row>
        <row r="61">
          <cell r="BT61">
            <v>0</v>
          </cell>
          <cell r="BU61" t="str">
            <v/>
          </cell>
        </row>
        <row r="62">
          <cell r="BT62">
            <v>0</v>
          </cell>
          <cell r="BU62" t="str">
            <v/>
          </cell>
        </row>
        <row r="63">
          <cell r="BT63">
            <v>0</v>
          </cell>
          <cell r="BU63" t="str">
            <v/>
          </cell>
        </row>
        <row r="64">
          <cell r="BT64">
            <v>0</v>
          </cell>
          <cell r="BU64" t="str">
            <v/>
          </cell>
        </row>
        <row r="65">
          <cell r="BT65">
            <v>0</v>
          </cell>
          <cell r="BU65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명"/>
      <sheetName val="여주()"/>
      <sheetName val="여주,이천(명세)"/>
      <sheetName val="보차도경계석"/>
      <sheetName val="미지급이자(분쟁대상)"/>
      <sheetName val="2004SS"/>
      <sheetName val="2004CJ"/>
      <sheetName val="P.M 별"/>
      <sheetName val="업무연락"/>
      <sheetName val="여주_이천_명세_"/>
      <sheetName val="교각1"/>
      <sheetName val="2F 회의실견적(5_14 일대)"/>
      <sheetName val="24분기"/>
      <sheetName val="Assumption"/>
      <sheetName val="우각부보강"/>
      <sheetName val="양식"/>
      <sheetName val="토공계산서(부체도로)"/>
      <sheetName val="기둥(원형)"/>
      <sheetName val="산출"/>
      <sheetName val="ABUT수량-A1"/>
      <sheetName val="설계조건"/>
      <sheetName val="안정계산"/>
      <sheetName val="단면검토"/>
      <sheetName val="TEL"/>
      <sheetName val="안산기계장치"/>
      <sheetName val="96수출"/>
      <sheetName val="공시지가등"/>
      <sheetName val="수량산출"/>
      <sheetName val="시설업체주소록"/>
      <sheetName val="Sheet2"/>
      <sheetName val="2000년1차"/>
      <sheetName val="2000전체분"/>
      <sheetName val="신흥교"/>
      <sheetName val="교각계산"/>
      <sheetName val="토지조서"/>
      <sheetName val="1. Design Change"/>
      <sheetName val="3BL공동구 수량"/>
      <sheetName val="1.설계조건"/>
      <sheetName val="재무가정"/>
      <sheetName val="3.현장배치"/>
      <sheetName val="현장배치"/>
      <sheetName val="Area"/>
      <sheetName val="투입실적"/>
      <sheetName val="조명시설"/>
      <sheetName val="말뚝지지력산정"/>
      <sheetName val="수입"/>
      <sheetName val="지장물총괄표"/>
      <sheetName val="단면가정"/>
      <sheetName val="PILOT품"/>
      <sheetName val="M96현황-동아"/>
      <sheetName val="금형품의서"/>
      <sheetName val="급여등록"/>
      <sheetName val="#REF"/>
      <sheetName val="버스운행안내"/>
      <sheetName val="예방접종계획"/>
      <sheetName val="근태계획서"/>
      <sheetName val="견"/>
      <sheetName val="Sheet4"/>
      <sheetName val="comparables"/>
      <sheetName val="Deduction"/>
      <sheetName val="other"/>
      <sheetName val="conclusion"/>
      <sheetName val="결정단가"/>
      <sheetName val="변수"/>
      <sheetName val="KMT물량"/>
      <sheetName val="CostData"/>
      <sheetName val="IncomeData"/>
      <sheetName val="PropertyData"/>
      <sheetName val="단위수량"/>
      <sheetName val="COMPAQ-LIST"/>
      <sheetName val="Main"/>
      <sheetName val="매매사례"/>
      <sheetName val="토지산기표"/>
      <sheetName val="재조달원가기준"/>
      <sheetName val="다세대조서"/>
      <sheetName val="데이타"/>
      <sheetName val="SLAB"/>
      <sheetName val="부하(성남)"/>
      <sheetName val="Journal"/>
      <sheetName val="XL4Poppy"/>
      <sheetName val="초안"/>
      <sheetName val="금액"/>
      <sheetName val="전산자료(06.9말)"/>
      <sheetName val="일반수량집계"/>
      <sheetName val="지장물"/>
      <sheetName val="편입조서"/>
      <sheetName val="신고확인서프로그램"/>
      <sheetName val="분묘조서프로그램"/>
      <sheetName val="깨기"/>
      <sheetName val="현황"/>
      <sheetName val="Assumptions"/>
      <sheetName val="요약PL"/>
    </sheetNames>
    <sheetDataSet>
      <sheetData sheetId="0" refreshError="1"/>
      <sheetData sheetId="1" refreshError="1"/>
      <sheetData sheetId="2" refreshError="1">
        <row r="3">
          <cell r="A3" t="str">
            <v>기호</v>
          </cell>
          <cell r="B3" t="str">
            <v>소재지</v>
          </cell>
          <cell r="C3" t="str">
            <v>지번</v>
          </cell>
          <cell r="D3" t="str">
            <v>지목용도</v>
          </cell>
          <cell r="E3" t="str">
            <v>용도지역구    조</v>
          </cell>
          <cell r="F3" t="str">
            <v>면   적 (㎡)</v>
          </cell>
          <cell r="H3" t="str">
            <v>평가금액</v>
          </cell>
          <cell r="J3" t="str">
            <v>비고</v>
          </cell>
        </row>
        <row r="4">
          <cell r="F4" t="str">
            <v>공부</v>
          </cell>
          <cell r="G4" t="str">
            <v>사정</v>
          </cell>
          <cell r="H4" t="str">
            <v>단가</v>
          </cell>
          <cell r="I4" t="str">
            <v>금  액</v>
          </cell>
        </row>
        <row r="5">
          <cell r="A5">
            <v>1</v>
          </cell>
          <cell r="B5" t="str">
            <v>여주군금사면도곡리</v>
          </cell>
          <cell r="C5" t="str">
            <v>130</v>
          </cell>
          <cell r="D5" t="str">
            <v>전</v>
          </cell>
          <cell r="E5" t="str">
            <v>준농림지역</v>
          </cell>
          <cell r="F5">
            <v>3035</v>
          </cell>
          <cell r="G5">
            <v>3035</v>
          </cell>
          <cell r="H5">
            <v>7000</v>
          </cell>
          <cell r="I5">
            <v>21245000</v>
          </cell>
        </row>
        <row r="6">
          <cell r="A6">
            <v>2</v>
          </cell>
          <cell r="B6" t="str">
            <v>"</v>
          </cell>
          <cell r="C6" t="str">
            <v>131</v>
          </cell>
          <cell r="D6" t="str">
            <v>답</v>
          </cell>
          <cell r="E6" t="str">
            <v>준농림지역</v>
          </cell>
          <cell r="F6">
            <v>1393</v>
          </cell>
          <cell r="G6">
            <v>1393</v>
          </cell>
          <cell r="H6">
            <v>8000</v>
          </cell>
          <cell r="I6">
            <v>11144000</v>
          </cell>
          <cell r="J6" t="str">
            <v>현)전</v>
          </cell>
        </row>
        <row r="7">
          <cell r="A7">
            <v>3</v>
          </cell>
          <cell r="B7" t="str">
            <v>"</v>
          </cell>
          <cell r="C7" t="str">
            <v>136</v>
          </cell>
          <cell r="D7" t="str">
            <v>답</v>
          </cell>
          <cell r="E7" t="str">
            <v>준농림지역</v>
          </cell>
          <cell r="F7">
            <v>895</v>
          </cell>
          <cell r="G7">
            <v>895</v>
          </cell>
          <cell r="H7">
            <v>7000</v>
          </cell>
          <cell r="I7">
            <v>6265000</v>
          </cell>
        </row>
        <row r="8">
          <cell r="A8">
            <v>4</v>
          </cell>
          <cell r="B8" t="str">
            <v>"</v>
          </cell>
          <cell r="C8" t="str">
            <v>273</v>
          </cell>
          <cell r="D8" t="str">
            <v>답</v>
          </cell>
          <cell r="E8" t="str">
            <v>준농림지역</v>
          </cell>
          <cell r="F8">
            <v>2506</v>
          </cell>
          <cell r="G8">
            <v>2506</v>
          </cell>
          <cell r="H8">
            <v>7000</v>
          </cell>
          <cell r="I8">
            <v>17542000</v>
          </cell>
          <cell r="J8" t="str">
            <v>현)일부전</v>
          </cell>
        </row>
        <row r="9">
          <cell r="A9">
            <v>5</v>
          </cell>
          <cell r="B9" t="str">
            <v>"</v>
          </cell>
          <cell r="C9" t="str">
            <v>338</v>
          </cell>
          <cell r="D9" t="str">
            <v>답</v>
          </cell>
          <cell r="E9" t="str">
            <v>준농림지역</v>
          </cell>
          <cell r="F9">
            <v>1021</v>
          </cell>
          <cell r="G9">
            <v>1021</v>
          </cell>
          <cell r="H9">
            <v>9500</v>
          </cell>
          <cell r="I9">
            <v>9699500</v>
          </cell>
          <cell r="J9" t="str">
            <v>현)전</v>
          </cell>
        </row>
        <row r="10">
          <cell r="A10">
            <v>6</v>
          </cell>
          <cell r="B10" t="str">
            <v>"</v>
          </cell>
          <cell r="C10" t="str">
            <v>349</v>
          </cell>
          <cell r="D10" t="str">
            <v>전</v>
          </cell>
          <cell r="E10" t="str">
            <v>준농림지역</v>
          </cell>
          <cell r="F10">
            <v>1140</v>
          </cell>
          <cell r="G10">
            <v>1140</v>
          </cell>
          <cell r="H10">
            <v>9500</v>
          </cell>
          <cell r="I10">
            <v>10830000</v>
          </cell>
        </row>
        <row r="11">
          <cell r="A11">
            <v>7</v>
          </cell>
          <cell r="B11" t="str">
            <v>"</v>
          </cell>
          <cell r="C11" t="str">
            <v>132-2</v>
          </cell>
          <cell r="D11" t="str">
            <v>답</v>
          </cell>
          <cell r="E11" t="str">
            <v>준농림지역</v>
          </cell>
          <cell r="F11">
            <v>447</v>
          </cell>
          <cell r="G11">
            <v>447</v>
          </cell>
          <cell r="H11">
            <v>9000</v>
          </cell>
          <cell r="I11">
            <v>4023000</v>
          </cell>
          <cell r="J11" t="str">
            <v>현)잡종지</v>
          </cell>
        </row>
        <row r="12">
          <cell r="A12">
            <v>8</v>
          </cell>
          <cell r="B12" t="str">
            <v>여주군금사면외평리</v>
          </cell>
          <cell r="C12" t="str">
            <v>149</v>
          </cell>
          <cell r="D12" t="str">
            <v>전</v>
          </cell>
          <cell r="E12" t="str">
            <v>농림지역</v>
          </cell>
          <cell r="F12">
            <v>2040</v>
          </cell>
          <cell r="G12">
            <v>2040</v>
          </cell>
          <cell r="H12">
            <v>15000</v>
          </cell>
          <cell r="I12">
            <v>30600000</v>
          </cell>
          <cell r="J12" t="str">
            <v>현)답</v>
          </cell>
        </row>
        <row r="13">
          <cell r="A13">
            <v>9</v>
          </cell>
          <cell r="B13" t="str">
            <v>"</v>
          </cell>
          <cell r="C13" t="str">
            <v>153-2</v>
          </cell>
          <cell r="D13" t="str">
            <v>답</v>
          </cell>
          <cell r="E13" t="str">
            <v>농림지역</v>
          </cell>
          <cell r="F13">
            <v>1144</v>
          </cell>
          <cell r="G13">
            <v>1144</v>
          </cell>
          <cell r="H13">
            <v>15000</v>
          </cell>
          <cell r="I13">
            <v>17160000</v>
          </cell>
        </row>
        <row r="14">
          <cell r="A14">
            <v>10</v>
          </cell>
          <cell r="B14" t="str">
            <v>"</v>
          </cell>
          <cell r="C14" t="str">
            <v>153-4</v>
          </cell>
          <cell r="D14" t="str">
            <v>답</v>
          </cell>
          <cell r="E14" t="str">
            <v>농림지역</v>
          </cell>
          <cell r="F14">
            <v>2169</v>
          </cell>
          <cell r="G14">
            <v>2169</v>
          </cell>
          <cell r="H14">
            <v>19000</v>
          </cell>
          <cell r="I14">
            <v>41211000</v>
          </cell>
        </row>
        <row r="15">
          <cell r="A15">
            <v>11</v>
          </cell>
          <cell r="B15" t="str">
            <v>"</v>
          </cell>
          <cell r="C15" t="str">
            <v>159-3</v>
          </cell>
          <cell r="D15" t="str">
            <v>답</v>
          </cell>
          <cell r="E15" t="str">
            <v>농림지역</v>
          </cell>
          <cell r="F15">
            <v>1155</v>
          </cell>
          <cell r="G15">
            <v>1155</v>
          </cell>
          <cell r="H15">
            <v>19000</v>
          </cell>
          <cell r="I15">
            <v>21945000</v>
          </cell>
        </row>
        <row r="16">
          <cell r="A16">
            <v>12</v>
          </cell>
          <cell r="B16" t="str">
            <v>"</v>
          </cell>
          <cell r="C16" t="str">
            <v>163-3</v>
          </cell>
          <cell r="D16" t="str">
            <v>전</v>
          </cell>
          <cell r="E16" t="str">
            <v>준농림지역</v>
          </cell>
          <cell r="F16">
            <v>1035</v>
          </cell>
          <cell r="G16">
            <v>1035</v>
          </cell>
          <cell r="H16">
            <v>19000</v>
          </cell>
          <cell r="I16">
            <v>19665000</v>
          </cell>
          <cell r="J16" t="str">
            <v>현)답</v>
          </cell>
        </row>
        <row r="17">
          <cell r="A17">
            <v>13</v>
          </cell>
          <cell r="B17" t="str">
            <v>"</v>
          </cell>
          <cell r="C17" t="str">
            <v>169-3</v>
          </cell>
          <cell r="D17" t="str">
            <v>전</v>
          </cell>
          <cell r="E17" t="str">
            <v>준농림지역</v>
          </cell>
          <cell r="F17">
            <v>1500</v>
          </cell>
          <cell r="G17">
            <v>1500</v>
          </cell>
          <cell r="H17">
            <v>19000</v>
          </cell>
          <cell r="I17">
            <v>28500000</v>
          </cell>
          <cell r="J17" t="str">
            <v>현)답</v>
          </cell>
        </row>
        <row r="18">
          <cell r="A18" t="str">
            <v>13-1</v>
          </cell>
          <cell r="B18" t="str">
            <v>"</v>
          </cell>
          <cell r="C18" t="str">
            <v>169-5</v>
          </cell>
          <cell r="D18" t="str">
            <v>전</v>
          </cell>
          <cell r="E18" t="str">
            <v>준농림지역</v>
          </cell>
          <cell r="F18">
            <v>1046</v>
          </cell>
          <cell r="G18">
            <v>1046</v>
          </cell>
          <cell r="H18">
            <v>19000</v>
          </cell>
          <cell r="I18">
            <v>19874000</v>
          </cell>
          <cell r="J18" t="str">
            <v>현)답</v>
          </cell>
        </row>
        <row r="19">
          <cell r="A19">
            <v>14</v>
          </cell>
          <cell r="B19" t="str">
            <v>여주군능서면번도리</v>
          </cell>
          <cell r="C19" t="str">
            <v>76-3</v>
          </cell>
          <cell r="D19" t="str">
            <v>답</v>
          </cell>
          <cell r="E19" t="str">
            <v>농림지역</v>
          </cell>
          <cell r="F19">
            <v>572</v>
          </cell>
          <cell r="G19">
            <v>572</v>
          </cell>
          <cell r="H19">
            <v>19000</v>
          </cell>
          <cell r="I19">
            <v>10868000</v>
          </cell>
          <cell r="J19" t="str">
            <v>현)전</v>
          </cell>
        </row>
        <row r="20">
          <cell r="A20">
            <v>15</v>
          </cell>
          <cell r="B20" t="str">
            <v>여주군능서면백석리</v>
          </cell>
          <cell r="C20" t="str">
            <v>520-2</v>
          </cell>
          <cell r="D20" t="str">
            <v>답</v>
          </cell>
          <cell r="E20" t="str">
            <v>농림지역</v>
          </cell>
          <cell r="F20">
            <v>605</v>
          </cell>
          <cell r="G20">
            <v>605</v>
          </cell>
          <cell r="H20">
            <v>9000</v>
          </cell>
          <cell r="I20">
            <v>5445000</v>
          </cell>
        </row>
        <row r="21">
          <cell r="A21">
            <v>16</v>
          </cell>
          <cell r="B21" t="str">
            <v>"</v>
          </cell>
          <cell r="C21" t="str">
            <v>524-2</v>
          </cell>
          <cell r="D21" t="str">
            <v>답</v>
          </cell>
          <cell r="E21" t="str">
            <v>농림지역</v>
          </cell>
          <cell r="F21">
            <v>1068</v>
          </cell>
          <cell r="G21">
            <v>1068</v>
          </cell>
          <cell r="H21">
            <v>9000</v>
          </cell>
          <cell r="I21">
            <v>9612000</v>
          </cell>
        </row>
        <row r="22">
          <cell r="A22">
            <v>17</v>
          </cell>
          <cell r="B22" t="str">
            <v>"</v>
          </cell>
          <cell r="C22" t="str">
            <v>525-2</v>
          </cell>
          <cell r="D22" t="str">
            <v>답</v>
          </cell>
          <cell r="E22" t="str">
            <v>농림지역</v>
          </cell>
          <cell r="F22">
            <v>380</v>
          </cell>
          <cell r="G22">
            <v>380</v>
          </cell>
          <cell r="H22">
            <v>9500</v>
          </cell>
          <cell r="I22">
            <v>3610000</v>
          </cell>
        </row>
        <row r="23">
          <cell r="A23">
            <v>18</v>
          </cell>
          <cell r="B23" t="str">
            <v>"</v>
          </cell>
          <cell r="C23" t="str">
            <v>526-3</v>
          </cell>
          <cell r="D23" t="str">
            <v>답</v>
          </cell>
          <cell r="E23" t="str">
            <v>준농림지역</v>
          </cell>
          <cell r="F23">
            <v>836</v>
          </cell>
          <cell r="G23">
            <v>836</v>
          </cell>
          <cell r="H23">
            <v>9500</v>
          </cell>
          <cell r="I23">
            <v>7942000</v>
          </cell>
        </row>
        <row r="24">
          <cell r="A24">
            <v>19</v>
          </cell>
          <cell r="B24" t="str">
            <v>여주군점동면당진리</v>
          </cell>
          <cell r="C24" t="str">
            <v>333</v>
          </cell>
          <cell r="D24" t="str">
            <v>답</v>
          </cell>
          <cell r="E24" t="str">
            <v>준농림지역</v>
          </cell>
          <cell r="F24">
            <v>783</v>
          </cell>
          <cell r="G24">
            <v>783</v>
          </cell>
          <cell r="H24">
            <v>30000</v>
          </cell>
          <cell r="I24">
            <v>23490000</v>
          </cell>
          <cell r="J24" t="str">
            <v>현)일부전및일부대지</v>
          </cell>
          <cell r="K24">
            <v>320670500</v>
          </cell>
        </row>
        <row r="25">
          <cell r="A25">
            <v>21</v>
          </cell>
          <cell r="B25" t="str">
            <v>이천시장호원읍오남리</v>
          </cell>
          <cell r="C25" t="str">
            <v>614</v>
          </cell>
          <cell r="D25" t="str">
            <v>임</v>
          </cell>
          <cell r="E25" t="str">
            <v>자연환경보전지역</v>
          </cell>
          <cell r="F25">
            <v>3989</v>
          </cell>
          <cell r="G25">
            <v>3989</v>
          </cell>
          <cell r="H25">
            <v>13000</v>
          </cell>
          <cell r="I25">
            <v>51857000</v>
          </cell>
          <cell r="J25" t="str">
            <v>현)과수원</v>
          </cell>
        </row>
        <row r="26">
          <cell r="A26" t="str">
            <v>21-1</v>
          </cell>
          <cell r="B26" t="str">
            <v>"</v>
          </cell>
          <cell r="C26" t="str">
            <v>산61</v>
          </cell>
          <cell r="D26" t="str">
            <v>임</v>
          </cell>
          <cell r="E26" t="str">
            <v>자연환경보전지역</v>
          </cell>
          <cell r="F26">
            <v>1930</v>
          </cell>
          <cell r="G26">
            <v>1930</v>
          </cell>
          <cell r="H26">
            <v>13000</v>
          </cell>
          <cell r="I26">
            <v>25090000</v>
          </cell>
          <cell r="J26" t="str">
            <v>현)과수원           및일부   잡종지</v>
          </cell>
        </row>
        <row r="27">
          <cell r="A27">
            <v>22</v>
          </cell>
          <cell r="B27" t="str">
            <v>이천시장호원읍송산리</v>
          </cell>
          <cell r="C27" t="str">
            <v>754</v>
          </cell>
          <cell r="D27" t="str">
            <v>답</v>
          </cell>
          <cell r="E27" t="str">
            <v>농림지역</v>
          </cell>
          <cell r="F27">
            <v>1065.4000000000001</v>
          </cell>
          <cell r="G27">
            <v>1065.4000000000001</v>
          </cell>
          <cell r="H27">
            <v>9000</v>
          </cell>
          <cell r="I27">
            <v>9588600</v>
          </cell>
          <cell r="K27">
            <v>86535600</v>
          </cell>
        </row>
        <row r="28">
          <cell r="B28" t="str">
            <v>합 계</v>
          </cell>
          <cell r="I28">
            <v>407206100</v>
          </cell>
          <cell r="K28">
            <v>407206100</v>
          </cell>
        </row>
        <row r="29">
          <cell r="D29" t="str">
            <v/>
          </cell>
          <cell r="E29" t="str">
            <v>이</v>
          </cell>
          <cell r="F29" t="str">
            <v>하</v>
          </cell>
          <cell r="G29" t="str">
            <v>여</v>
          </cell>
          <cell r="H29" t="str">
            <v>백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DATE"/>
      <sheetName val="ABUT수량-A1"/>
    </sheetNames>
    <sheetDataSet>
      <sheetData sheetId="0" refreshError="1"/>
      <sheetData sheetId="1" refreshError="1"/>
      <sheetData sheetId="2" refreshError="1">
        <row r="24">
          <cell r="D24" t="str">
            <v>부천시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7">
          <cell r="D17" t="str">
            <v>부천시 소사구청</v>
          </cell>
        </row>
        <row r="20">
          <cell r="D20" t="str">
            <v>소로1류81호선 옥련1길 도로개설 및 확장공사 2차구간</v>
          </cell>
        </row>
        <row r="24">
          <cell r="D24" t="str">
            <v>부천시</v>
          </cell>
        </row>
        <row r="27">
          <cell r="D27" t="str">
            <v>주식회사 한국감정원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공장"/>
      <sheetName val="도입(본공장)"/>
      <sheetName val="도입(주물공장)"/>
      <sheetName val="환산율기초표"/>
      <sheetName val="수식"/>
      <sheetName val="변수"/>
      <sheetName val="정율"/>
      <sheetName val="외국지수"/>
      <sheetName val="환산율"/>
      <sheetName val="Module1"/>
      <sheetName val="Module2"/>
      <sheetName val="이름표"/>
      <sheetName val="호프"/>
      <sheetName val="청천내"/>
      <sheetName val="절대지우지말것"/>
      <sheetName val="조서입력"/>
      <sheetName val="내역서01"/>
      <sheetName val="Sheet1"/>
      <sheetName val="외동,공시지가"/>
      <sheetName val="24분기"/>
      <sheetName val="Initial Input Variable"/>
      <sheetName val="최종계약서"/>
      <sheetName val="총괄내역서"/>
      <sheetName val="기계713"/>
      <sheetName val="2000년1차"/>
      <sheetName val="절대건들지마시오"/>
      <sheetName val="연희공원(2단계자료)"/>
      <sheetName val="기초자료"/>
      <sheetName val="건축개요"/>
      <sheetName val="DATE"/>
      <sheetName val="진주방향"/>
      <sheetName val="토사(PE)"/>
      <sheetName val="세금자료"/>
      <sheetName val="내역"/>
      <sheetName val="공종단가"/>
      <sheetName val="우수받이"/>
      <sheetName val="산출근거"/>
      <sheetName val="JUCKEYK"/>
      <sheetName val="간지"/>
      <sheetName val="WORK"/>
      <sheetName val="파일의이용"/>
      <sheetName val="총괄표"/>
      <sheetName val="1공구원가계산서"/>
      <sheetName val="1공구산출내역서"/>
      <sheetName val="단가일람"/>
      <sheetName val="안산기계장치"/>
      <sheetName val="2.재료비"/>
      <sheetName val="12.보오링"/>
      <sheetName val="1.인건비"/>
      <sheetName val="18.공내수압탄성자연"/>
      <sheetName val="WELDING"/>
      <sheetName val="전체공내역서"/>
      <sheetName val="구천"/>
      <sheetName val="상반기손익차2총괄"/>
      <sheetName val="1-11조직표"/>
      <sheetName val="물건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분기"/>
      <sheetName val="24분기누계"/>
      <sheetName val="DB"/>
      <sheetName val="표준지"/>
      <sheetName val="토지조서"/>
      <sheetName val="변수"/>
      <sheetName val="표지"/>
      <sheetName val="R&amp;D"/>
      <sheetName val="데리네이타현황"/>
      <sheetName val="노임단가"/>
      <sheetName val="내역서"/>
      <sheetName val="일반자료"/>
      <sheetName val="DATE"/>
      <sheetName val="광장치지수"/>
      <sheetName val="안산기계장치"/>
      <sheetName val="지장물조서"/>
      <sheetName val="정율표"/>
      <sheetName val="2000년1차"/>
      <sheetName val="기초자료"/>
      <sheetName val="농서동"/>
      <sheetName val="영천리"/>
      <sheetName val="일위목록"/>
      <sheetName val="요율"/>
      <sheetName val="dd"/>
      <sheetName val="횡배수관"/>
      <sheetName val="Sheet1"/>
      <sheetName val="냉천부속동"/>
      <sheetName val="집 계 표"/>
    </sheetNames>
    <sheetDataSet>
      <sheetData sheetId="0" refreshError="1">
        <row r="1">
          <cell r="A1" t="str">
            <v>ID</v>
          </cell>
          <cell r="B1" t="str">
            <v>BUNGI</v>
          </cell>
          <cell r="C1" t="str">
            <v>CPART</v>
          </cell>
          <cell r="D1" t="str">
            <v>CTYPE</v>
          </cell>
          <cell r="F1" t="str">
            <v>REG</v>
          </cell>
          <cell r="G1" t="str">
            <v>SJ1</v>
          </cell>
          <cell r="H1" t="str">
            <v>SJ2</v>
          </cell>
          <cell r="I1" t="str">
            <v>주거</v>
          </cell>
          <cell r="J1" t="str">
            <v>상업</v>
          </cell>
          <cell r="K1" t="str">
            <v>공업</v>
          </cell>
          <cell r="L1" t="str">
            <v>녹지</v>
          </cell>
          <cell r="M1" t="str">
            <v>관리</v>
          </cell>
          <cell r="N1" t="str">
            <v>농림</v>
          </cell>
          <cell r="O1" t="str">
            <v>자연환경</v>
          </cell>
        </row>
        <row r="2">
          <cell r="A2">
            <v>0</v>
          </cell>
          <cell r="B2" t="str">
            <v>20042</v>
          </cell>
          <cell r="D2" t="str">
            <v>N</v>
          </cell>
          <cell r="E2">
            <v>1</v>
          </cell>
          <cell r="F2" t="str">
            <v>30110</v>
          </cell>
          <cell r="G2" t="str">
            <v>대전광역시</v>
          </cell>
          <cell r="H2" t="str">
            <v>동구</v>
          </cell>
          <cell r="I2">
            <v>1.1100000000000001</v>
          </cell>
          <cell r="J2">
            <v>0.77</v>
          </cell>
          <cell r="K2">
            <v>0</v>
          </cell>
          <cell r="L2">
            <v>1.86</v>
          </cell>
          <cell r="M2">
            <v>0</v>
          </cell>
          <cell r="N2">
            <v>0</v>
          </cell>
          <cell r="O2">
            <v>0</v>
          </cell>
        </row>
        <row r="3">
          <cell r="A3">
            <v>0</v>
          </cell>
          <cell r="B3" t="str">
            <v>20042</v>
          </cell>
          <cell r="D3" t="str">
            <v>N</v>
          </cell>
          <cell r="E3">
            <v>1</v>
          </cell>
          <cell r="F3" t="str">
            <v>30140</v>
          </cell>
          <cell r="G3" t="str">
            <v>대전광역시</v>
          </cell>
          <cell r="H3" t="str">
            <v>중구</v>
          </cell>
          <cell r="I3">
            <v>0.47</v>
          </cell>
          <cell r="J3">
            <v>0.78</v>
          </cell>
          <cell r="K3">
            <v>0</v>
          </cell>
          <cell r="L3">
            <v>0.51</v>
          </cell>
          <cell r="M3">
            <v>0</v>
          </cell>
          <cell r="N3">
            <v>0</v>
          </cell>
          <cell r="O3">
            <v>0</v>
          </cell>
        </row>
        <row r="4">
          <cell r="A4">
            <v>0</v>
          </cell>
          <cell r="B4" t="str">
            <v>20042</v>
          </cell>
          <cell r="D4" t="str">
            <v>N</v>
          </cell>
          <cell r="E4">
            <v>1</v>
          </cell>
          <cell r="F4" t="str">
            <v>30170</v>
          </cell>
          <cell r="G4" t="str">
            <v>대전광역시</v>
          </cell>
          <cell r="H4" t="str">
            <v>서구</v>
          </cell>
          <cell r="I4">
            <v>0.54</v>
          </cell>
          <cell r="J4">
            <v>0.44</v>
          </cell>
          <cell r="K4">
            <v>0</v>
          </cell>
          <cell r="L4">
            <v>1.54</v>
          </cell>
          <cell r="M4">
            <v>0</v>
          </cell>
          <cell r="N4">
            <v>0</v>
          </cell>
          <cell r="O4">
            <v>0</v>
          </cell>
        </row>
        <row r="5">
          <cell r="A5">
            <v>0</v>
          </cell>
          <cell r="B5" t="str">
            <v>20042</v>
          </cell>
          <cell r="D5" t="str">
            <v>N</v>
          </cell>
          <cell r="E5">
            <v>1</v>
          </cell>
          <cell r="F5" t="str">
            <v>30200</v>
          </cell>
          <cell r="G5" t="str">
            <v>대전광역시</v>
          </cell>
          <cell r="H5" t="str">
            <v>유성구</v>
          </cell>
          <cell r="I5">
            <v>0.9</v>
          </cell>
          <cell r="J5">
            <v>0.48</v>
          </cell>
          <cell r="K5">
            <v>2.42</v>
          </cell>
          <cell r="L5">
            <v>2.14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 t="str">
            <v>20042</v>
          </cell>
          <cell r="D6" t="str">
            <v>N</v>
          </cell>
          <cell r="E6">
            <v>1</v>
          </cell>
          <cell r="F6" t="str">
            <v>30230</v>
          </cell>
          <cell r="G6" t="str">
            <v>대전광역시</v>
          </cell>
          <cell r="H6" t="str">
            <v>대덕구</v>
          </cell>
          <cell r="I6">
            <v>0.64</v>
          </cell>
          <cell r="J6">
            <v>1.39</v>
          </cell>
          <cell r="K6">
            <v>1.59</v>
          </cell>
          <cell r="L6">
            <v>1.21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 t="str">
            <v>20042</v>
          </cell>
          <cell r="D7" t="str">
            <v>N</v>
          </cell>
          <cell r="E7">
            <v>1</v>
          </cell>
          <cell r="F7" t="str">
            <v>43111</v>
          </cell>
          <cell r="G7" t="str">
            <v>충청북도</v>
          </cell>
          <cell r="H7" t="str">
            <v>청주상당구</v>
          </cell>
          <cell r="I7">
            <v>0.21</v>
          </cell>
          <cell r="J7">
            <v>-0.14000000000000001</v>
          </cell>
          <cell r="K7">
            <v>0</v>
          </cell>
          <cell r="L7">
            <v>3.22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0</v>
          </cell>
          <cell r="B8" t="str">
            <v>20042</v>
          </cell>
          <cell r="D8" t="str">
            <v>N</v>
          </cell>
          <cell r="E8">
            <v>1</v>
          </cell>
          <cell r="F8" t="str">
            <v>43113</v>
          </cell>
          <cell r="G8" t="str">
            <v>충청북도</v>
          </cell>
          <cell r="H8" t="str">
            <v>청주흥덕구</v>
          </cell>
          <cell r="I8">
            <v>0.32</v>
          </cell>
          <cell r="J8">
            <v>0</v>
          </cell>
          <cell r="K8">
            <v>1.49</v>
          </cell>
          <cell r="L8">
            <v>5.17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0</v>
          </cell>
          <cell r="B9" t="str">
            <v>20042</v>
          </cell>
          <cell r="D9" t="str">
            <v>N</v>
          </cell>
          <cell r="E9">
            <v>1</v>
          </cell>
          <cell r="F9" t="str">
            <v>43130</v>
          </cell>
          <cell r="G9" t="str">
            <v>충청북도</v>
          </cell>
          <cell r="H9" t="str">
            <v>충주시</v>
          </cell>
          <cell r="I9">
            <v>0.64</v>
          </cell>
          <cell r="J9">
            <v>0.3</v>
          </cell>
          <cell r="K9">
            <v>0</v>
          </cell>
          <cell r="L9">
            <v>1.22</v>
          </cell>
          <cell r="M9">
            <v>0.37</v>
          </cell>
          <cell r="N9">
            <v>0.06</v>
          </cell>
          <cell r="O9">
            <v>0</v>
          </cell>
        </row>
        <row r="10">
          <cell r="A10">
            <v>0</v>
          </cell>
          <cell r="B10" t="str">
            <v>20042</v>
          </cell>
          <cell r="D10" t="str">
            <v>N</v>
          </cell>
          <cell r="E10">
            <v>1</v>
          </cell>
          <cell r="F10" t="str">
            <v>43150</v>
          </cell>
          <cell r="G10" t="str">
            <v>충청북도</v>
          </cell>
          <cell r="H10" t="str">
            <v>제천시</v>
          </cell>
          <cell r="I10">
            <v>0.23</v>
          </cell>
          <cell r="J10">
            <v>0.2</v>
          </cell>
          <cell r="K10">
            <v>0.28000000000000003</v>
          </cell>
          <cell r="L10">
            <v>0.71</v>
          </cell>
          <cell r="M10">
            <v>0.45</v>
          </cell>
          <cell r="N10">
            <v>0.06</v>
          </cell>
          <cell r="O10">
            <v>0</v>
          </cell>
        </row>
        <row r="11">
          <cell r="A11">
            <v>0</v>
          </cell>
          <cell r="B11" t="str">
            <v>20042</v>
          </cell>
          <cell r="D11" t="str">
            <v>N</v>
          </cell>
          <cell r="E11">
            <v>1</v>
          </cell>
          <cell r="F11" t="str">
            <v>43710</v>
          </cell>
          <cell r="G11" t="str">
            <v>충청북도</v>
          </cell>
          <cell r="H11" t="str">
            <v>청원군</v>
          </cell>
          <cell r="I11">
            <v>4.46</v>
          </cell>
          <cell r="J11">
            <v>3.72</v>
          </cell>
          <cell r="K11">
            <v>0</v>
          </cell>
          <cell r="L11">
            <v>2.83</v>
          </cell>
          <cell r="M11">
            <v>3.18</v>
          </cell>
          <cell r="N11">
            <v>2.36</v>
          </cell>
          <cell r="O11">
            <v>1.22</v>
          </cell>
        </row>
        <row r="12">
          <cell r="A12">
            <v>0</v>
          </cell>
          <cell r="B12" t="str">
            <v>20042</v>
          </cell>
          <cell r="D12" t="str">
            <v>N</v>
          </cell>
          <cell r="E12">
            <v>1</v>
          </cell>
          <cell r="F12" t="str">
            <v>43720</v>
          </cell>
          <cell r="G12" t="str">
            <v>충청북도</v>
          </cell>
          <cell r="H12" t="str">
            <v>보은군</v>
          </cell>
          <cell r="I12">
            <v>-0.03</v>
          </cell>
          <cell r="J12">
            <v>-0.2</v>
          </cell>
          <cell r="K12">
            <v>0</v>
          </cell>
          <cell r="L12">
            <v>-0.02</v>
          </cell>
          <cell r="M12">
            <v>-0.03</v>
          </cell>
          <cell r="N12">
            <v>-0.17</v>
          </cell>
          <cell r="O12">
            <v>-0.09</v>
          </cell>
        </row>
        <row r="13">
          <cell r="A13">
            <v>0</v>
          </cell>
          <cell r="B13" t="str">
            <v>20042</v>
          </cell>
          <cell r="D13" t="str">
            <v>N</v>
          </cell>
          <cell r="E13">
            <v>1</v>
          </cell>
          <cell r="F13" t="str">
            <v>43730</v>
          </cell>
          <cell r="G13" t="str">
            <v>충청북도</v>
          </cell>
          <cell r="H13" t="str">
            <v>옥천군</v>
          </cell>
          <cell r="I13">
            <v>0.1</v>
          </cell>
          <cell r="J13">
            <v>0</v>
          </cell>
          <cell r="K13">
            <v>0.2</v>
          </cell>
          <cell r="L13">
            <v>0.74</v>
          </cell>
          <cell r="M13">
            <v>0.49</v>
          </cell>
          <cell r="N13">
            <v>0.17</v>
          </cell>
          <cell r="O13">
            <v>0.68</v>
          </cell>
        </row>
        <row r="14">
          <cell r="A14">
            <v>0</v>
          </cell>
          <cell r="B14" t="str">
            <v>20042</v>
          </cell>
          <cell r="D14" t="str">
            <v>N</v>
          </cell>
          <cell r="E14">
            <v>1</v>
          </cell>
          <cell r="F14" t="str">
            <v>43740</v>
          </cell>
          <cell r="G14" t="str">
            <v>충청북도</v>
          </cell>
          <cell r="H14" t="str">
            <v>영동군</v>
          </cell>
          <cell r="I14">
            <v>0.01</v>
          </cell>
          <cell r="J14">
            <v>-0.03</v>
          </cell>
          <cell r="K14">
            <v>0</v>
          </cell>
          <cell r="L14">
            <v>0.02</v>
          </cell>
          <cell r="M14">
            <v>0.09</v>
          </cell>
          <cell r="N14">
            <v>-7.0000000000000007E-2</v>
          </cell>
          <cell r="O14">
            <v>0</v>
          </cell>
        </row>
        <row r="15">
          <cell r="A15">
            <v>0</v>
          </cell>
          <cell r="B15" t="str">
            <v>20042</v>
          </cell>
          <cell r="D15" t="str">
            <v>N</v>
          </cell>
          <cell r="E15">
            <v>1</v>
          </cell>
          <cell r="F15" t="str">
            <v>43745</v>
          </cell>
          <cell r="G15" t="str">
            <v>충청북도</v>
          </cell>
          <cell r="H15" t="str">
            <v>증평군</v>
          </cell>
          <cell r="I15">
            <v>1.56</v>
          </cell>
          <cell r="J15">
            <v>1.2</v>
          </cell>
          <cell r="K15">
            <v>2.81</v>
          </cell>
          <cell r="L15">
            <v>1.18</v>
          </cell>
          <cell r="M15">
            <v>0.53</v>
          </cell>
          <cell r="N15">
            <v>-0.12</v>
          </cell>
          <cell r="O15">
            <v>0</v>
          </cell>
        </row>
        <row r="16">
          <cell r="A16">
            <v>0</v>
          </cell>
          <cell r="B16" t="str">
            <v>20042</v>
          </cell>
          <cell r="D16" t="str">
            <v>N</v>
          </cell>
          <cell r="E16">
            <v>1</v>
          </cell>
          <cell r="F16" t="str">
            <v>43750</v>
          </cell>
          <cell r="G16" t="str">
            <v>충청북도</v>
          </cell>
          <cell r="H16" t="str">
            <v>진천군</v>
          </cell>
          <cell r="I16">
            <v>0.97</v>
          </cell>
          <cell r="J16">
            <v>0.61</v>
          </cell>
          <cell r="K16">
            <v>0</v>
          </cell>
          <cell r="L16">
            <v>1.67</v>
          </cell>
          <cell r="M16">
            <v>1.69</v>
          </cell>
          <cell r="N16">
            <v>1.1499999999999999</v>
          </cell>
          <cell r="O16">
            <v>0</v>
          </cell>
        </row>
        <row r="17">
          <cell r="A17">
            <v>0</v>
          </cell>
          <cell r="B17" t="str">
            <v>20042</v>
          </cell>
          <cell r="D17" t="str">
            <v>N</v>
          </cell>
          <cell r="E17">
            <v>1</v>
          </cell>
          <cell r="F17" t="str">
            <v>43760</v>
          </cell>
          <cell r="G17" t="str">
            <v>충청북도</v>
          </cell>
          <cell r="H17" t="str">
            <v>괴산군</v>
          </cell>
          <cell r="I17">
            <v>0.05</v>
          </cell>
          <cell r="J17">
            <v>0</v>
          </cell>
          <cell r="K17">
            <v>0</v>
          </cell>
          <cell r="L17">
            <v>7.0000000000000007E-2</v>
          </cell>
          <cell r="M17">
            <v>0.04</v>
          </cell>
          <cell r="N17">
            <v>-0.06</v>
          </cell>
          <cell r="O17">
            <v>0</v>
          </cell>
        </row>
        <row r="18">
          <cell r="A18">
            <v>0</v>
          </cell>
          <cell r="B18" t="str">
            <v>20042</v>
          </cell>
          <cell r="D18" t="str">
            <v>N</v>
          </cell>
          <cell r="E18">
            <v>1</v>
          </cell>
          <cell r="F18" t="str">
            <v>43770</v>
          </cell>
          <cell r="G18" t="str">
            <v>충청북도</v>
          </cell>
          <cell r="H18" t="str">
            <v>음성군</v>
          </cell>
          <cell r="I18">
            <v>0.22</v>
          </cell>
          <cell r="J18">
            <v>1.03</v>
          </cell>
          <cell r="K18">
            <v>0</v>
          </cell>
          <cell r="L18">
            <v>0.47</v>
          </cell>
          <cell r="M18">
            <v>1.58</v>
          </cell>
          <cell r="N18">
            <v>0.27</v>
          </cell>
          <cell r="O18">
            <v>0</v>
          </cell>
        </row>
        <row r="19">
          <cell r="A19">
            <v>0</v>
          </cell>
          <cell r="B19" t="str">
            <v>20042</v>
          </cell>
          <cell r="D19" t="str">
            <v>N</v>
          </cell>
          <cell r="E19">
            <v>1</v>
          </cell>
          <cell r="F19" t="str">
            <v>43800</v>
          </cell>
          <cell r="G19" t="str">
            <v>충청북도</v>
          </cell>
          <cell r="H19" t="str">
            <v>단양군</v>
          </cell>
          <cell r="I19">
            <v>0.27</v>
          </cell>
          <cell r="J19">
            <v>0</v>
          </cell>
          <cell r="K19">
            <v>0.1</v>
          </cell>
          <cell r="L19">
            <v>0.27</v>
          </cell>
          <cell r="M19">
            <v>0.08</v>
          </cell>
          <cell r="N19">
            <v>-0.03</v>
          </cell>
          <cell r="O19">
            <v>-0.05</v>
          </cell>
        </row>
        <row r="20">
          <cell r="A20">
            <v>0</v>
          </cell>
          <cell r="B20" t="str">
            <v>20042</v>
          </cell>
          <cell r="D20" t="str">
            <v>N</v>
          </cell>
          <cell r="E20">
            <v>1</v>
          </cell>
          <cell r="F20" t="str">
            <v>44130</v>
          </cell>
          <cell r="G20" t="str">
            <v>충청남도</v>
          </cell>
          <cell r="H20" t="str">
            <v>천안시</v>
          </cell>
          <cell r="I20">
            <v>3.71</v>
          </cell>
          <cell r="J20">
            <v>2.41</v>
          </cell>
          <cell r="K20">
            <v>3.94</v>
          </cell>
          <cell r="L20">
            <v>10.19</v>
          </cell>
          <cell r="M20">
            <v>6.82</v>
          </cell>
          <cell r="N20">
            <v>7.07</v>
          </cell>
          <cell r="O20">
            <v>0</v>
          </cell>
        </row>
        <row r="21">
          <cell r="A21">
            <v>0</v>
          </cell>
          <cell r="B21" t="str">
            <v>20042</v>
          </cell>
          <cell r="D21" t="str">
            <v>N</v>
          </cell>
          <cell r="E21">
            <v>1</v>
          </cell>
          <cell r="F21" t="str">
            <v>44150</v>
          </cell>
          <cell r="G21" t="str">
            <v>충청남도</v>
          </cell>
          <cell r="H21" t="str">
            <v>공주시</v>
          </cell>
          <cell r="I21">
            <v>3.44</v>
          </cell>
          <cell r="J21">
            <v>1.9</v>
          </cell>
          <cell r="K21">
            <v>2.73</v>
          </cell>
          <cell r="L21">
            <v>6.68</v>
          </cell>
          <cell r="M21">
            <v>5.67</v>
          </cell>
          <cell r="N21">
            <v>4.25</v>
          </cell>
          <cell r="O21">
            <v>7.01</v>
          </cell>
        </row>
        <row r="22">
          <cell r="A22">
            <v>0</v>
          </cell>
          <cell r="B22" t="str">
            <v>20042</v>
          </cell>
          <cell r="D22" t="str">
            <v>N</v>
          </cell>
          <cell r="E22">
            <v>1</v>
          </cell>
          <cell r="F22" t="str">
            <v>44180</v>
          </cell>
          <cell r="G22" t="str">
            <v>충청남도</v>
          </cell>
          <cell r="H22" t="str">
            <v>보령시</v>
          </cell>
          <cell r="I22">
            <v>1.07</v>
          </cell>
          <cell r="J22">
            <v>1.03</v>
          </cell>
          <cell r="K22">
            <v>1.68</v>
          </cell>
          <cell r="L22">
            <v>3.84</v>
          </cell>
          <cell r="M22">
            <v>2.4500000000000002</v>
          </cell>
          <cell r="N22">
            <v>1.53</v>
          </cell>
          <cell r="O22">
            <v>0</v>
          </cell>
        </row>
        <row r="23">
          <cell r="A23">
            <v>0</v>
          </cell>
          <cell r="B23" t="str">
            <v>20042</v>
          </cell>
          <cell r="D23" t="str">
            <v>N</v>
          </cell>
          <cell r="E23">
            <v>1</v>
          </cell>
          <cell r="F23" t="str">
            <v>44200</v>
          </cell>
          <cell r="G23" t="str">
            <v>충청남도</v>
          </cell>
          <cell r="H23" t="str">
            <v>아산시</v>
          </cell>
          <cell r="I23">
            <v>5</v>
          </cell>
          <cell r="J23">
            <v>2.96</v>
          </cell>
          <cell r="K23">
            <v>3.7</v>
          </cell>
          <cell r="L23">
            <v>6.94</v>
          </cell>
          <cell r="M23">
            <v>6.24</v>
          </cell>
          <cell r="N23">
            <v>7.32</v>
          </cell>
          <cell r="O23">
            <v>0</v>
          </cell>
        </row>
        <row r="24">
          <cell r="A24">
            <v>0</v>
          </cell>
          <cell r="B24" t="str">
            <v>20042</v>
          </cell>
          <cell r="D24" t="str">
            <v>N</v>
          </cell>
          <cell r="E24">
            <v>1</v>
          </cell>
          <cell r="F24" t="str">
            <v>44210</v>
          </cell>
          <cell r="G24" t="str">
            <v>충청남도</v>
          </cell>
          <cell r="H24" t="str">
            <v>서산시</v>
          </cell>
          <cell r="I24">
            <v>5.17</v>
          </cell>
          <cell r="J24">
            <v>6.03</v>
          </cell>
          <cell r="K24">
            <v>2.39</v>
          </cell>
          <cell r="L24">
            <v>5.08</v>
          </cell>
          <cell r="M24">
            <v>6.03</v>
          </cell>
          <cell r="N24">
            <v>3.16</v>
          </cell>
          <cell r="O24">
            <v>1.98</v>
          </cell>
        </row>
        <row r="25">
          <cell r="A25">
            <v>0</v>
          </cell>
          <cell r="B25" t="str">
            <v>20042</v>
          </cell>
          <cell r="D25" t="str">
            <v>N</v>
          </cell>
          <cell r="E25">
            <v>1</v>
          </cell>
          <cell r="F25" t="str">
            <v>44230</v>
          </cell>
          <cell r="G25" t="str">
            <v>충청남도</v>
          </cell>
          <cell r="H25" t="str">
            <v>논산시</v>
          </cell>
          <cell r="I25">
            <v>1.7</v>
          </cell>
          <cell r="J25">
            <v>1.37</v>
          </cell>
          <cell r="K25">
            <v>2.17</v>
          </cell>
          <cell r="L25">
            <v>1.75</v>
          </cell>
          <cell r="M25">
            <v>3.35</v>
          </cell>
          <cell r="N25">
            <v>1.72</v>
          </cell>
          <cell r="O25">
            <v>0</v>
          </cell>
        </row>
        <row r="26">
          <cell r="A26">
            <v>0</v>
          </cell>
          <cell r="B26" t="str">
            <v>20042</v>
          </cell>
          <cell r="D26" t="str">
            <v>N</v>
          </cell>
          <cell r="E26">
            <v>1</v>
          </cell>
          <cell r="F26" t="str">
            <v>44250</v>
          </cell>
          <cell r="G26" t="str">
            <v>충청남도</v>
          </cell>
          <cell r="H26" t="str">
            <v>계룡시</v>
          </cell>
          <cell r="I26">
            <v>2.84</v>
          </cell>
          <cell r="J26">
            <v>2.2000000000000002</v>
          </cell>
          <cell r="K26">
            <v>2.0099999999999998</v>
          </cell>
          <cell r="L26">
            <v>4.5199999999999996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0</v>
          </cell>
          <cell r="B27" t="str">
            <v>20042</v>
          </cell>
          <cell r="D27" t="str">
            <v>N</v>
          </cell>
          <cell r="E27">
            <v>1</v>
          </cell>
          <cell r="F27" t="str">
            <v>44710</v>
          </cell>
          <cell r="G27" t="str">
            <v>충청남도</v>
          </cell>
          <cell r="H27" t="str">
            <v>금산군</v>
          </cell>
          <cell r="I27">
            <v>0.72</v>
          </cell>
          <cell r="J27">
            <v>0.66</v>
          </cell>
          <cell r="K27">
            <v>0</v>
          </cell>
          <cell r="L27">
            <v>0.66</v>
          </cell>
          <cell r="M27">
            <v>1.42</v>
          </cell>
          <cell r="N27">
            <v>0.56999999999999995</v>
          </cell>
          <cell r="O27">
            <v>0</v>
          </cell>
        </row>
        <row r="28">
          <cell r="A28">
            <v>0</v>
          </cell>
          <cell r="B28" t="str">
            <v>20042</v>
          </cell>
          <cell r="D28" t="str">
            <v>N</v>
          </cell>
          <cell r="E28">
            <v>1</v>
          </cell>
          <cell r="F28" t="str">
            <v>44730</v>
          </cell>
          <cell r="G28" t="str">
            <v>충청남도</v>
          </cell>
          <cell r="H28" t="str">
            <v>연기군</v>
          </cell>
          <cell r="I28">
            <v>11.31</v>
          </cell>
          <cell r="J28">
            <v>8.23</v>
          </cell>
          <cell r="K28">
            <v>0</v>
          </cell>
          <cell r="L28">
            <v>9.6</v>
          </cell>
          <cell r="M28">
            <v>9.77</v>
          </cell>
          <cell r="N28">
            <v>8.09</v>
          </cell>
          <cell r="O28">
            <v>0</v>
          </cell>
        </row>
        <row r="29">
          <cell r="A29">
            <v>0</v>
          </cell>
          <cell r="B29" t="str">
            <v>20042</v>
          </cell>
          <cell r="D29" t="str">
            <v>N</v>
          </cell>
          <cell r="E29">
            <v>1</v>
          </cell>
          <cell r="F29" t="str">
            <v>44760</v>
          </cell>
          <cell r="G29" t="str">
            <v>충청남도</v>
          </cell>
          <cell r="H29" t="str">
            <v>부여군</v>
          </cell>
          <cell r="I29">
            <v>0.39</v>
          </cell>
          <cell r="J29">
            <v>0</v>
          </cell>
          <cell r="K29">
            <v>0</v>
          </cell>
          <cell r="L29">
            <v>1.26</v>
          </cell>
          <cell r="M29">
            <v>1.18</v>
          </cell>
          <cell r="N29">
            <v>0.34</v>
          </cell>
          <cell r="O29">
            <v>0</v>
          </cell>
        </row>
        <row r="30">
          <cell r="A30">
            <v>0</v>
          </cell>
          <cell r="B30" t="str">
            <v>20042</v>
          </cell>
          <cell r="D30" t="str">
            <v>N</v>
          </cell>
          <cell r="E30">
            <v>1</v>
          </cell>
          <cell r="F30" t="str">
            <v>44770</v>
          </cell>
          <cell r="G30" t="str">
            <v>충청남도</v>
          </cell>
          <cell r="H30" t="str">
            <v>서천군</v>
          </cell>
          <cell r="I30">
            <v>-0.17</v>
          </cell>
          <cell r="J30">
            <v>-0.31</v>
          </cell>
          <cell r="K30">
            <v>0</v>
          </cell>
          <cell r="L30">
            <v>0.83</v>
          </cell>
          <cell r="M30">
            <v>0.37</v>
          </cell>
          <cell r="N30">
            <v>0.19</v>
          </cell>
          <cell r="O30">
            <v>0</v>
          </cell>
        </row>
        <row r="31">
          <cell r="A31">
            <v>0</v>
          </cell>
          <cell r="B31" t="str">
            <v>20042</v>
          </cell>
          <cell r="D31" t="str">
            <v>N</v>
          </cell>
          <cell r="E31">
            <v>1</v>
          </cell>
          <cell r="F31" t="str">
            <v>44790</v>
          </cell>
          <cell r="G31" t="str">
            <v>충청남도</v>
          </cell>
          <cell r="H31" t="str">
            <v>청양군</v>
          </cell>
          <cell r="I31">
            <v>2.42</v>
          </cell>
          <cell r="J31">
            <v>0</v>
          </cell>
          <cell r="K31">
            <v>0</v>
          </cell>
          <cell r="L31">
            <v>3.57</v>
          </cell>
          <cell r="M31">
            <v>3.77</v>
          </cell>
          <cell r="N31">
            <v>4.1399999999999997</v>
          </cell>
          <cell r="O31">
            <v>3.66</v>
          </cell>
        </row>
        <row r="32">
          <cell r="A32">
            <v>0</v>
          </cell>
          <cell r="B32" t="str">
            <v>20042</v>
          </cell>
          <cell r="D32" t="str">
            <v>N</v>
          </cell>
          <cell r="E32">
            <v>1</v>
          </cell>
          <cell r="F32" t="str">
            <v>44800</v>
          </cell>
          <cell r="G32" t="str">
            <v>충청남도</v>
          </cell>
          <cell r="H32" t="str">
            <v>홍성군</v>
          </cell>
          <cell r="I32">
            <v>4.42</v>
          </cell>
          <cell r="J32">
            <v>4.62</v>
          </cell>
          <cell r="K32">
            <v>0</v>
          </cell>
          <cell r="L32">
            <v>5.24</v>
          </cell>
          <cell r="M32">
            <v>5.45</v>
          </cell>
          <cell r="N32">
            <v>4.1900000000000004</v>
          </cell>
          <cell r="O32">
            <v>5.24</v>
          </cell>
        </row>
        <row r="33">
          <cell r="A33">
            <v>0</v>
          </cell>
          <cell r="B33" t="str">
            <v>20042</v>
          </cell>
          <cell r="D33" t="str">
            <v>N</v>
          </cell>
          <cell r="E33">
            <v>1</v>
          </cell>
          <cell r="F33" t="str">
            <v>44810</v>
          </cell>
          <cell r="G33" t="str">
            <v>충청남도</v>
          </cell>
          <cell r="H33" t="str">
            <v>예산군</v>
          </cell>
          <cell r="I33">
            <v>0.92</v>
          </cell>
          <cell r="J33">
            <v>0.4</v>
          </cell>
          <cell r="K33">
            <v>0</v>
          </cell>
          <cell r="L33">
            <v>5.57</v>
          </cell>
          <cell r="M33">
            <v>5.31</v>
          </cell>
          <cell r="N33">
            <v>7.23</v>
          </cell>
          <cell r="O33">
            <v>2.88</v>
          </cell>
        </row>
        <row r="34">
          <cell r="A34">
            <v>0</v>
          </cell>
          <cell r="B34" t="str">
            <v>20042</v>
          </cell>
          <cell r="D34" t="str">
            <v>N</v>
          </cell>
          <cell r="E34">
            <v>1</v>
          </cell>
          <cell r="F34" t="str">
            <v>44825</v>
          </cell>
          <cell r="G34" t="str">
            <v>충청남도</v>
          </cell>
          <cell r="H34" t="str">
            <v>태안군</v>
          </cell>
          <cell r="I34">
            <v>2.17</v>
          </cell>
          <cell r="J34">
            <v>2.67</v>
          </cell>
          <cell r="K34">
            <v>0</v>
          </cell>
          <cell r="L34">
            <v>3.08</v>
          </cell>
          <cell r="M34">
            <v>4</v>
          </cell>
          <cell r="N34">
            <v>3.15</v>
          </cell>
          <cell r="O34">
            <v>4.5999999999999996</v>
          </cell>
        </row>
        <row r="35">
          <cell r="A35">
            <v>0</v>
          </cell>
          <cell r="B35" t="str">
            <v>20042</v>
          </cell>
          <cell r="D35" t="str">
            <v>N</v>
          </cell>
          <cell r="E35">
            <v>1</v>
          </cell>
          <cell r="F35" t="str">
            <v>44830</v>
          </cell>
          <cell r="G35" t="str">
            <v>충청남도</v>
          </cell>
          <cell r="H35" t="str">
            <v>당진군</v>
          </cell>
          <cell r="I35">
            <v>3.12</v>
          </cell>
          <cell r="J35">
            <v>1.1000000000000001</v>
          </cell>
          <cell r="K35">
            <v>1.69</v>
          </cell>
          <cell r="L35">
            <v>8.32</v>
          </cell>
          <cell r="M35">
            <v>6.82</v>
          </cell>
          <cell r="N35">
            <v>7.3</v>
          </cell>
          <cell r="O35">
            <v>0</v>
          </cell>
        </row>
        <row r="36">
          <cell r="A36">
            <v>0</v>
          </cell>
          <cell r="B36" t="str">
            <v>20042</v>
          </cell>
          <cell r="D36" t="str">
            <v>N</v>
          </cell>
          <cell r="E36">
            <v>1</v>
          </cell>
          <cell r="F36" t="str">
            <v>45111</v>
          </cell>
          <cell r="G36" t="str">
            <v>전라북도</v>
          </cell>
          <cell r="H36" t="str">
            <v>전주완산구</v>
          </cell>
          <cell r="I36">
            <v>0.61</v>
          </cell>
          <cell r="J36">
            <v>-0.41</v>
          </cell>
          <cell r="K36">
            <v>0</v>
          </cell>
          <cell r="L36">
            <v>0.85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str">
            <v>20042</v>
          </cell>
          <cell r="D37" t="str">
            <v>N</v>
          </cell>
          <cell r="E37">
            <v>1</v>
          </cell>
          <cell r="F37" t="str">
            <v>45113</v>
          </cell>
          <cell r="G37" t="str">
            <v>전라북도</v>
          </cell>
          <cell r="H37" t="str">
            <v>전주덕진구</v>
          </cell>
          <cell r="I37">
            <v>0.26</v>
          </cell>
          <cell r="J37">
            <v>-0.25</v>
          </cell>
          <cell r="K37">
            <v>0.09</v>
          </cell>
          <cell r="L37">
            <v>1.08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 t="str">
            <v>20042</v>
          </cell>
          <cell r="D38" t="str">
            <v>N</v>
          </cell>
          <cell r="E38">
            <v>1</v>
          </cell>
          <cell r="F38" t="str">
            <v>45130</v>
          </cell>
          <cell r="G38" t="str">
            <v>전라북도</v>
          </cell>
          <cell r="H38" t="str">
            <v>군산시</v>
          </cell>
          <cell r="I38">
            <v>7.0000000000000007E-2</v>
          </cell>
          <cell r="J38">
            <v>-0.15</v>
          </cell>
          <cell r="K38">
            <v>0.09</v>
          </cell>
          <cell r="L38">
            <v>0.32</v>
          </cell>
          <cell r="M38">
            <v>0.82</v>
          </cell>
          <cell r="N38">
            <v>0.25</v>
          </cell>
          <cell r="O38">
            <v>0</v>
          </cell>
        </row>
        <row r="39">
          <cell r="A39">
            <v>0</v>
          </cell>
          <cell r="B39" t="str">
            <v>20042</v>
          </cell>
          <cell r="D39" t="str">
            <v>N</v>
          </cell>
          <cell r="E39">
            <v>1</v>
          </cell>
          <cell r="F39" t="str">
            <v>45140</v>
          </cell>
          <cell r="G39" t="str">
            <v>전라북도</v>
          </cell>
          <cell r="H39" t="str">
            <v>익산시</v>
          </cell>
          <cell r="I39">
            <v>0.01</v>
          </cell>
          <cell r="J39">
            <v>-0.01</v>
          </cell>
          <cell r="K39">
            <v>0</v>
          </cell>
          <cell r="L39">
            <v>0.24</v>
          </cell>
          <cell r="M39">
            <v>0.35</v>
          </cell>
          <cell r="N39">
            <v>0.13</v>
          </cell>
          <cell r="O39">
            <v>0</v>
          </cell>
        </row>
        <row r="40">
          <cell r="A40">
            <v>0</v>
          </cell>
          <cell r="B40" t="str">
            <v>20042</v>
          </cell>
          <cell r="D40" t="str">
            <v>N</v>
          </cell>
          <cell r="E40">
            <v>1</v>
          </cell>
          <cell r="F40" t="str">
            <v>45180</v>
          </cell>
          <cell r="G40" t="str">
            <v>전라북도</v>
          </cell>
          <cell r="H40" t="str">
            <v>정읍시</v>
          </cell>
          <cell r="I40">
            <v>0.01</v>
          </cell>
          <cell r="J40">
            <v>0.01</v>
          </cell>
          <cell r="K40">
            <v>0</v>
          </cell>
          <cell r="L40">
            <v>0.18</v>
          </cell>
          <cell r="M40">
            <v>0.05</v>
          </cell>
          <cell r="N40">
            <v>0.03</v>
          </cell>
          <cell r="O40">
            <v>0</v>
          </cell>
        </row>
        <row r="41">
          <cell r="A41">
            <v>0</v>
          </cell>
          <cell r="B41" t="str">
            <v>20042</v>
          </cell>
          <cell r="D41" t="str">
            <v>N</v>
          </cell>
          <cell r="E41">
            <v>1</v>
          </cell>
          <cell r="F41" t="str">
            <v>45190</v>
          </cell>
          <cell r="G41" t="str">
            <v>전라북도</v>
          </cell>
          <cell r="H41" t="str">
            <v>남원시</v>
          </cell>
          <cell r="I41">
            <v>0.01</v>
          </cell>
          <cell r="J41">
            <v>-0.01</v>
          </cell>
          <cell r="K41">
            <v>0</v>
          </cell>
          <cell r="L41">
            <v>0.12</v>
          </cell>
          <cell r="M41">
            <v>-0.03</v>
          </cell>
          <cell r="N41">
            <v>-0.28000000000000003</v>
          </cell>
          <cell r="O41">
            <v>0.03</v>
          </cell>
        </row>
        <row r="42">
          <cell r="A42">
            <v>0</v>
          </cell>
          <cell r="B42" t="str">
            <v>20042</v>
          </cell>
          <cell r="D42" t="str">
            <v>N</v>
          </cell>
          <cell r="E42">
            <v>1</v>
          </cell>
          <cell r="F42" t="str">
            <v>45210</v>
          </cell>
          <cell r="G42" t="str">
            <v>전라북도</v>
          </cell>
          <cell r="H42" t="str">
            <v>김제시</v>
          </cell>
          <cell r="I42">
            <v>0.03</v>
          </cell>
          <cell r="J42">
            <v>0</v>
          </cell>
          <cell r="K42">
            <v>0</v>
          </cell>
          <cell r="L42">
            <v>0.56999999999999995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0</v>
          </cell>
          <cell r="B43" t="str">
            <v>20042</v>
          </cell>
          <cell r="D43" t="str">
            <v>N</v>
          </cell>
          <cell r="E43">
            <v>1</v>
          </cell>
          <cell r="F43" t="str">
            <v>45710</v>
          </cell>
          <cell r="G43" t="str">
            <v>전라북도</v>
          </cell>
          <cell r="H43" t="str">
            <v>완주군</v>
          </cell>
          <cell r="I43">
            <v>0.47</v>
          </cell>
          <cell r="J43">
            <v>0.31</v>
          </cell>
          <cell r="K43">
            <v>0</v>
          </cell>
          <cell r="L43">
            <v>1.17</v>
          </cell>
          <cell r="M43">
            <v>0.56000000000000005</v>
          </cell>
          <cell r="N43">
            <v>0.25</v>
          </cell>
          <cell r="O43">
            <v>1.27</v>
          </cell>
        </row>
        <row r="44">
          <cell r="A44">
            <v>0</v>
          </cell>
          <cell r="B44" t="str">
            <v>20042</v>
          </cell>
          <cell r="D44" t="str">
            <v>N</v>
          </cell>
          <cell r="E44">
            <v>1</v>
          </cell>
          <cell r="F44" t="str">
            <v>45720</v>
          </cell>
          <cell r="G44" t="str">
            <v>전라북도</v>
          </cell>
          <cell r="H44" t="str">
            <v>진안군</v>
          </cell>
          <cell r="I44">
            <v>0.31</v>
          </cell>
          <cell r="J44">
            <v>0</v>
          </cell>
          <cell r="K44">
            <v>0</v>
          </cell>
          <cell r="L44">
            <v>0.54</v>
          </cell>
          <cell r="M44">
            <v>0.57999999999999996</v>
          </cell>
          <cell r="N44">
            <v>0.19</v>
          </cell>
          <cell r="O44">
            <v>0</v>
          </cell>
        </row>
        <row r="45">
          <cell r="A45">
            <v>0</v>
          </cell>
          <cell r="B45" t="str">
            <v>20042</v>
          </cell>
          <cell r="D45" t="str">
            <v>N</v>
          </cell>
          <cell r="E45">
            <v>1</v>
          </cell>
          <cell r="F45" t="str">
            <v>45730</v>
          </cell>
          <cell r="G45" t="str">
            <v>전라북도</v>
          </cell>
          <cell r="H45" t="str">
            <v>무주군</v>
          </cell>
          <cell r="I45">
            <v>0.06</v>
          </cell>
          <cell r="J45">
            <v>0.05</v>
          </cell>
          <cell r="K45">
            <v>0</v>
          </cell>
          <cell r="L45">
            <v>0.18</v>
          </cell>
          <cell r="M45">
            <v>0.26</v>
          </cell>
          <cell r="N45">
            <v>0.04</v>
          </cell>
          <cell r="O45">
            <v>0.13</v>
          </cell>
        </row>
        <row r="46">
          <cell r="A46">
            <v>0</v>
          </cell>
          <cell r="B46" t="str">
            <v>20042</v>
          </cell>
          <cell r="D46" t="str">
            <v>N</v>
          </cell>
          <cell r="E46">
            <v>1</v>
          </cell>
          <cell r="F46" t="str">
            <v>45740</v>
          </cell>
          <cell r="G46" t="str">
            <v>전라북도</v>
          </cell>
          <cell r="H46" t="str">
            <v>장수군</v>
          </cell>
          <cell r="I46">
            <v>0.22</v>
          </cell>
          <cell r="J46">
            <v>0.13</v>
          </cell>
          <cell r="K46">
            <v>0</v>
          </cell>
          <cell r="L46">
            <v>0.35</v>
          </cell>
          <cell r="M46">
            <v>0.25</v>
          </cell>
          <cell r="N46">
            <v>0.22</v>
          </cell>
          <cell r="O46">
            <v>0</v>
          </cell>
        </row>
        <row r="47">
          <cell r="A47">
            <v>0</v>
          </cell>
          <cell r="B47" t="str">
            <v>20042</v>
          </cell>
          <cell r="D47" t="str">
            <v>N</v>
          </cell>
          <cell r="E47">
            <v>1</v>
          </cell>
          <cell r="F47" t="str">
            <v>45750</v>
          </cell>
          <cell r="G47" t="str">
            <v>전라북도</v>
          </cell>
          <cell r="H47" t="str">
            <v>임실군</v>
          </cell>
          <cell r="I47">
            <v>0.06</v>
          </cell>
          <cell r="J47">
            <v>-0.01</v>
          </cell>
          <cell r="K47">
            <v>0</v>
          </cell>
          <cell r="L47">
            <v>0.17</v>
          </cell>
          <cell r="M47">
            <v>0.18</v>
          </cell>
          <cell r="N47">
            <v>0</v>
          </cell>
          <cell r="O47">
            <v>0</v>
          </cell>
        </row>
        <row r="48">
          <cell r="A48">
            <v>0</v>
          </cell>
          <cell r="B48" t="str">
            <v>20042</v>
          </cell>
          <cell r="D48" t="str">
            <v>N</v>
          </cell>
          <cell r="E48">
            <v>1</v>
          </cell>
          <cell r="F48" t="str">
            <v>45770</v>
          </cell>
          <cell r="G48" t="str">
            <v>전라북도</v>
          </cell>
          <cell r="H48" t="str">
            <v>순창군</v>
          </cell>
          <cell r="I48">
            <v>0.13</v>
          </cell>
          <cell r="J48">
            <v>-0.13</v>
          </cell>
          <cell r="K48">
            <v>0</v>
          </cell>
          <cell r="L48">
            <v>0.12</v>
          </cell>
          <cell r="M48">
            <v>0.14000000000000001</v>
          </cell>
          <cell r="N48">
            <v>-0.06</v>
          </cell>
          <cell r="O48">
            <v>0.17</v>
          </cell>
        </row>
        <row r="49">
          <cell r="A49">
            <v>0</v>
          </cell>
          <cell r="B49" t="str">
            <v>20042</v>
          </cell>
          <cell r="D49" t="str">
            <v>N</v>
          </cell>
          <cell r="E49">
            <v>1</v>
          </cell>
          <cell r="F49" t="str">
            <v>45790</v>
          </cell>
          <cell r="G49" t="str">
            <v>전라북도</v>
          </cell>
          <cell r="H49" t="str">
            <v>고창군</v>
          </cell>
          <cell r="I49">
            <v>0.42</v>
          </cell>
          <cell r="J49">
            <v>0.41</v>
          </cell>
          <cell r="K49">
            <v>0</v>
          </cell>
          <cell r="L49">
            <v>0</v>
          </cell>
          <cell r="M49">
            <v>0</v>
          </cell>
          <cell r="N49">
            <v>-0.21</v>
          </cell>
          <cell r="O49">
            <v>0.56000000000000005</v>
          </cell>
        </row>
        <row r="50">
          <cell r="A50">
            <v>0</v>
          </cell>
          <cell r="B50" t="str">
            <v>20042</v>
          </cell>
          <cell r="D50" t="str">
            <v>N</v>
          </cell>
          <cell r="E50">
            <v>1</v>
          </cell>
          <cell r="F50" t="str">
            <v>45800</v>
          </cell>
          <cell r="G50" t="str">
            <v>전라북도</v>
          </cell>
          <cell r="H50" t="str">
            <v>부안군</v>
          </cell>
          <cell r="I50">
            <v>0.17</v>
          </cell>
          <cell r="J50">
            <v>-0.1</v>
          </cell>
          <cell r="K50">
            <v>0</v>
          </cell>
          <cell r="L50">
            <v>0.14000000000000001</v>
          </cell>
          <cell r="M50">
            <v>7.0000000000000007E-2</v>
          </cell>
          <cell r="N50">
            <v>-0.18</v>
          </cell>
          <cell r="O50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평가표"/>
      <sheetName val="평가의견"/>
      <sheetName val="요항표1"/>
      <sheetName val="요항표2"/>
      <sheetName val="건물"/>
      <sheetName val="구축물"/>
      <sheetName val="리스장비정산"/>
      <sheetName val="리스(CIF)산출"/>
      <sheetName val="기계장치"/>
      <sheetName val="방송시설"/>
      <sheetName val="지수"/>
      <sheetName val="일보"/>
      <sheetName val="전보"/>
      <sheetName val="대미화환산율"/>
      <sheetName val="환율"/>
      <sheetName val="건물취득초과"/>
      <sheetName val="건물25%초과"/>
      <sheetName val="구축물취득초과"/>
      <sheetName val="구축물25%초과"/>
      <sheetName val="기계취득초과"/>
      <sheetName val="기계25%초과"/>
      <sheetName val="시설취득초과"/>
      <sheetName val="시설25%초과"/>
      <sheetName val="공통"/>
      <sheetName val="이름표"/>
      <sheetName val="리스_CIF_산출"/>
      <sheetName val="data"/>
      <sheetName val="제품수불내역"/>
      <sheetName val="단가조사"/>
      <sheetName val="광주방송"/>
      <sheetName val="청천내"/>
      <sheetName val="24분기"/>
      <sheetName val="ABUT수량-A1"/>
      <sheetName val="가로등내역서"/>
      <sheetName val="콤보박스와 리스트박스의 연결"/>
      <sheetName val="사업부배부A"/>
      <sheetName val="데리네이타현황"/>
      <sheetName val="국산화"/>
      <sheetName val="70%"/>
      <sheetName val="산출"/>
      <sheetName val="표지"/>
      <sheetName val="일반자료"/>
      <sheetName val="개별요인비교번호"/>
      <sheetName val="비교표준지"/>
      <sheetName val="DB"/>
      <sheetName val="캠프용산(토지조서,원본)"/>
      <sheetName val="경일건물산출근거"/>
      <sheetName val="수령할 서류 확인장"/>
      <sheetName val="토지-2731"/>
      <sheetName val="토지-181(2)"/>
      <sheetName val="#REF"/>
      <sheetName val="변수"/>
      <sheetName val="토지가격결정"/>
      <sheetName val="전원계측기지수"/>
      <sheetName val="교대시점"/>
      <sheetName val="조명시설"/>
      <sheetName val="상반기손익차2총괄"/>
      <sheetName val="수량산출"/>
      <sheetName val="진주방향"/>
      <sheetName val="마산방향"/>
      <sheetName val="마산방향철근집계"/>
      <sheetName val="영업,지장물,이사확인서(개인,법인,종중)"/>
      <sheetName val="2000년1차"/>
      <sheetName val="DATA 입력부"/>
      <sheetName val="2공구산출내역"/>
      <sheetName val="토공수량산출"/>
      <sheetName val="토적계산서"/>
      <sheetName val="CostData"/>
      <sheetName val="IncomeData"/>
      <sheetName val="PropertyData"/>
      <sheetName val="내역서적용수량"/>
      <sheetName val="※참고자료※"/>
      <sheetName val="VXXXXXX"/>
      <sheetName val="코드"/>
      <sheetName val="일용노임단가"/>
      <sheetName val="참조자료"/>
      <sheetName val="단위중량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영업,지장물,이사확인서"/>
      <sheetName val="수령할 서류 확인장"/>
      <sheetName val="출력할 서류 확인장"/>
      <sheetName val="일반자료"/>
      <sheetName val="토지"/>
      <sheetName val="건축물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영농손실보상금청구서"/>
      <sheetName val="경작사실신고서"/>
      <sheetName val="영농손실보상금수령에 대한 합의서"/>
      <sheetName val="분양설계데이타"/>
      <sheetName val="총괄"/>
      <sheetName val="신봉개별지장물조사서양식"/>
      <sheetName val="지장물사진"/>
      <sheetName val="Sheet1 (2)"/>
      <sheetName val="Sheet1"/>
      <sheetName val="24분기"/>
      <sheetName val="리스(CIF)산출"/>
      <sheetName val="물건평가조서"/>
      <sheetName val="수량산출"/>
      <sheetName val="Summary"/>
      <sheetName val="MYUN(MAC)"/>
      <sheetName val="97 사업추정(WEKI)"/>
      <sheetName val="교각 P3"/>
      <sheetName val="인부임"/>
      <sheetName val="산출기초표"/>
      <sheetName val="단가"/>
      <sheetName val="터파기및재료"/>
      <sheetName val="토지조서"/>
      <sheetName val="안산기계장치"/>
      <sheetName val="비준표"/>
      <sheetName val="구조물수량집계표"/>
      <sheetName val="배수공 내역서 적용수량"/>
      <sheetName val="토지(열람)"/>
      <sheetName val="DATE"/>
      <sheetName val="조사자료"/>
      <sheetName val="지주자료"/>
      <sheetName val="용산3(영광)"/>
      <sheetName val="이름표"/>
      <sheetName val="회사정보"/>
      <sheetName val="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이름표"/>
      <sheetName val="수량산출"/>
      <sheetName val="공통"/>
      <sheetName val="데리네이타현황"/>
      <sheetName val="산출의견"/>
      <sheetName val="산출"/>
      <sheetName val="업무연락"/>
      <sheetName val="안산기계장치"/>
      <sheetName val="대325 협의(협의문서 박상미)"/>
      <sheetName val="분양설계데이타"/>
      <sheetName val="MYUN(MAC)"/>
      <sheetName val="범례"/>
      <sheetName val="양수장본체"/>
      <sheetName val="데이타"/>
      <sheetName val="콘_재료분리(1)"/>
      <sheetName val="관리,공감"/>
      <sheetName val="접수"/>
      <sheetName val="비교표준지"/>
      <sheetName val="행정구역코드"/>
      <sheetName val="DATE"/>
      <sheetName val="맨홀수량산출"/>
      <sheetName val="상반기손익차2총괄"/>
      <sheetName val="빗물받이(910-510-410)"/>
      <sheetName val="본부별매출"/>
      <sheetName val="회사정보"/>
      <sheetName val="영업소실적"/>
    </sheetNames>
    <sheetDataSet>
      <sheetData sheetId="0" refreshError="1"/>
      <sheetData sheetId="1" refreshError="1"/>
      <sheetData sheetId="2" refreshError="1">
        <row r="18">
          <cell r="D18" t="str">
            <v>130-83-00018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총괄표(이사)"/>
      <sheetName val="총괄표(이사+잔여지)"/>
      <sheetName val="토지간지"/>
      <sheetName val="토지조서"/>
      <sheetName val="토지조서 (수정본3차)"/>
      <sheetName val="토지조서(수정본4차)"/>
      <sheetName val="토지조서 (4.5m 확장분)"/>
      <sheetName val="지장물간지"/>
      <sheetName val="지장물조서"/>
      <sheetName val="지장물조서 (수정본1차)"/>
      <sheetName val="지장물조서 (수정본2차)"/>
      <sheetName val="개별간지"/>
      <sheetName val="개별조서(산정조서用)"/>
      <sheetName val="소유자(세입자)리스트"/>
      <sheetName val="관계인"/>
      <sheetName val="소유자연락처"/>
      <sheetName val="청주빌딩 목록(0907)"/>
      <sheetName val="청주빌딩 목록 (구형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협의통보(1차-소유자)"/>
      <sheetName val="협의통보(1차-관계인)"/>
      <sheetName val="협의통보(1차-소유자,관계인)"/>
      <sheetName val="협의통보(3차-소유자,관계인)"/>
      <sheetName val="일반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164">
          <cell r="K164">
            <v>1657899300</v>
          </cell>
          <cell r="M164">
            <v>1641296300</v>
          </cell>
          <cell r="R164">
            <v>1649597720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2000년1차"/>
      <sheetName val="간지"/>
      <sheetName val="월명지여방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우편발송용"/>
      <sheetName val="주소(소유자)"/>
      <sheetName val="주소(관계인)"/>
      <sheetName val="기본정보"/>
      <sheetName val="주beam"/>
      <sheetName val="99년하반기"/>
    </sheetNames>
    <sheetDataSet>
      <sheetData sheetId="0"/>
      <sheetData sheetId="1"/>
      <sheetData sheetId="2"/>
      <sheetData sheetId="3">
        <row r="45">
          <cell r="L45">
            <v>1978906000</v>
          </cell>
          <cell r="N45">
            <v>1973327000</v>
          </cell>
        </row>
      </sheetData>
      <sheetData sheetId="4"/>
      <sheetData sheetId="5">
        <row r="44">
          <cell r="K44">
            <v>17040000</v>
          </cell>
          <cell r="M44">
            <v>17010000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총괄표(이사)"/>
      <sheetName val="총괄표(이사+잔여지)"/>
      <sheetName val="토지간지"/>
      <sheetName val="토지조서"/>
      <sheetName val="토지조서 (수정본3차)"/>
      <sheetName val="토지조서(수정본4차)"/>
      <sheetName val="토지조서 (4.5m 확장분)"/>
      <sheetName val="지장물간지"/>
      <sheetName val="지장물조서"/>
      <sheetName val="지장물조서 (수정본1차)"/>
      <sheetName val="지장물조서 (수정본2차)"/>
      <sheetName val="개별간지"/>
      <sheetName val="개별조서(산정조서用)"/>
      <sheetName val="소유자(세입자)리스트"/>
      <sheetName val="관계인"/>
      <sheetName val="소유자연락처"/>
      <sheetName val="청주빌딩 목록(0907)"/>
      <sheetName val="청주빌딩 목록 (구형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협의통보(1차-소유자)"/>
      <sheetName val="협의통보(1차-관계인)"/>
      <sheetName val="협의통보(1차-소유자,관계인)"/>
      <sheetName val="협의통보(3차-소유자,관계인)"/>
      <sheetName val="지장물"/>
      <sheetName val="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토지조서"/>
      <sheetName val="내역"/>
      <sheetName val="오동"/>
      <sheetName val="대조"/>
      <sheetName val="나한"/>
      <sheetName val="주beam"/>
      <sheetName val="이름표"/>
      <sheetName val="공사비증감"/>
      <sheetName val="단가산출"/>
      <sheetName val="조사번호"/>
      <sheetName val="3련 BOX"/>
      <sheetName val="VXXXXXX"/>
      <sheetName val="Sheet1"/>
      <sheetName val="자료"/>
      <sheetName val="대일"/>
      <sheetName val="99년하반기"/>
      <sheetName val="정율표"/>
      <sheetName val="안산기계장치"/>
      <sheetName val="#REF"/>
      <sheetName val="회사정보"/>
      <sheetName val="데이타"/>
      <sheetName val="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1"/>
  <sheetViews>
    <sheetView view="pageBreakPreview" zoomScale="85" zoomScaleSheetLayoutView="85" workbookViewId="0">
      <selection activeCell="C6" sqref="C6"/>
    </sheetView>
  </sheetViews>
  <sheetFormatPr defaultRowHeight="16.5"/>
  <cols>
    <col min="1" max="1" width="5.75" bestFit="1" customWidth="1"/>
    <col min="2" max="2" width="12.125" bestFit="1" customWidth="1"/>
    <col min="3" max="3" width="9.875" bestFit="1" customWidth="1"/>
    <col min="4" max="4" width="8.5" bestFit="1" customWidth="1"/>
    <col min="5" max="5" width="12.125" bestFit="1" customWidth="1"/>
    <col min="6" max="6" width="9.875" bestFit="1" customWidth="1"/>
    <col min="7" max="7" width="7.875" bestFit="1" customWidth="1"/>
    <col min="8" max="8" width="12.125" bestFit="1" customWidth="1"/>
    <col min="9" max="9" width="9.875" bestFit="1" customWidth="1"/>
    <col min="10" max="10" width="8.5" bestFit="1" customWidth="1"/>
    <col min="11" max="12" width="9.875" bestFit="1" customWidth="1"/>
    <col min="13" max="13" width="7.875" bestFit="1" customWidth="1"/>
    <col min="14" max="14" width="12.125" bestFit="1" customWidth="1"/>
    <col min="15" max="15" width="9.875" bestFit="1" customWidth="1"/>
    <col min="16" max="16" width="8.5" bestFit="1" customWidth="1"/>
    <col min="17" max="17" width="12.125" bestFit="1" customWidth="1"/>
    <col min="18" max="18" width="9.875" bestFit="1" customWidth="1"/>
    <col min="19" max="19" width="7.875" bestFit="1" customWidth="1"/>
    <col min="20" max="20" width="12.125" bestFit="1" customWidth="1"/>
    <col min="21" max="21" width="9.875" bestFit="1" customWidth="1"/>
    <col min="22" max="22" width="7.875" bestFit="1" customWidth="1"/>
    <col min="23" max="23" width="5.75" customWidth="1"/>
  </cols>
  <sheetData>
    <row r="1" spans="1:23" ht="50.1" customHeight="1" thickBot="1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</row>
    <row r="2" spans="1:23" ht="35.1" customHeight="1">
      <c r="A2" s="89" t="s">
        <v>24</v>
      </c>
      <c r="B2" s="98" t="s">
        <v>23</v>
      </c>
      <c r="C2" s="99"/>
      <c r="D2" s="100"/>
      <c r="E2" s="98" t="s">
        <v>122</v>
      </c>
      <c r="F2" s="99"/>
      <c r="G2" s="100"/>
      <c r="H2" s="95" t="s">
        <v>119</v>
      </c>
      <c r="I2" s="96"/>
      <c r="J2" s="96"/>
      <c r="K2" s="96"/>
      <c r="L2" s="96"/>
      <c r="M2" s="96"/>
      <c r="N2" s="96"/>
      <c r="O2" s="96"/>
      <c r="P2" s="97"/>
      <c r="Q2" s="95" t="s">
        <v>120</v>
      </c>
      <c r="R2" s="96"/>
      <c r="S2" s="96"/>
      <c r="T2" s="96"/>
      <c r="U2" s="96"/>
      <c r="V2" s="96"/>
      <c r="W2" s="92" t="s">
        <v>15</v>
      </c>
    </row>
    <row r="3" spans="1:23" ht="35.1" customHeight="1">
      <c r="A3" s="90"/>
      <c r="B3" s="101"/>
      <c r="C3" s="102"/>
      <c r="D3" s="103"/>
      <c r="E3" s="101"/>
      <c r="F3" s="102"/>
      <c r="G3" s="103"/>
      <c r="H3" s="105" t="s">
        <v>121</v>
      </c>
      <c r="I3" s="106"/>
      <c r="J3" s="107"/>
      <c r="K3" s="104" t="s">
        <v>116</v>
      </c>
      <c r="L3" s="104"/>
      <c r="M3" s="104"/>
      <c r="N3" s="104" t="s">
        <v>117</v>
      </c>
      <c r="O3" s="104"/>
      <c r="P3" s="104"/>
      <c r="Q3" s="104" t="s">
        <v>121</v>
      </c>
      <c r="R3" s="104"/>
      <c r="S3" s="104"/>
      <c r="T3" s="104" t="s">
        <v>118</v>
      </c>
      <c r="U3" s="104"/>
      <c r="V3" s="104"/>
      <c r="W3" s="93"/>
    </row>
    <row r="4" spans="1:23" ht="35.1" customHeight="1" thickBot="1">
      <c r="A4" s="91"/>
      <c r="B4" s="12" t="s">
        <v>18</v>
      </c>
      <c r="C4" s="12" t="s">
        <v>19</v>
      </c>
      <c r="D4" s="13" t="s">
        <v>20</v>
      </c>
      <c r="E4" s="12" t="s">
        <v>18</v>
      </c>
      <c r="F4" s="12" t="s">
        <v>19</v>
      </c>
      <c r="G4" s="13" t="s">
        <v>16</v>
      </c>
      <c r="H4" s="12" t="s">
        <v>18</v>
      </c>
      <c r="I4" s="12" t="s">
        <v>19</v>
      </c>
      <c r="J4" s="13" t="s">
        <v>16</v>
      </c>
      <c r="K4" s="12" t="s">
        <v>18</v>
      </c>
      <c r="L4" s="12" t="s">
        <v>19</v>
      </c>
      <c r="M4" s="13" t="s">
        <v>16</v>
      </c>
      <c r="N4" s="12" t="s">
        <v>18</v>
      </c>
      <c r="O4" s="12" t="s">
        <v>19</v>
      </c>
      <c r="P4" s="13" t="s">
        <v>16</v>
      </c>
      <c r="Q4" s="12" t="s">
        <v>18</v>
      </c>
      <c r="R4" s="12" t="s">
        <v>19</v>
      </c>
      <c r="S4" s="13" t="s">
        <v>16</v>
      </c>
      <c r="T4" s="12" t="s">
        <v>18</v>
      </c>
      <c r="U4" s="12" t="s">
        <v>19</v>
      </c>
      <c r="V4" s="13" t="s">
        <v>16</v>
      </c>
      <c r="W4" s="94"/>
    </row>
    <row r="5" spans="1:23" ht="35.1" customHeight="1" thickTop="1">
      <c r="A5" s="14" t="s">
        <v>17</v>
      </c>
      <c r="B5" s="61">
        <f>SUM(B6:B11)</f>
        <v>10560</v>
      </c>
      <c r="C5" s="61">
        <f>SUM(C6:C11)</f>
        <v>1244</v>
      </c>
      <c r="D5" s="61">
        <f>SUM(D6:D11)</f>
        <v>12</v>
      </c>
      <c r="E5" s="62">
        <f t="shared" ref="E5:V5" si="0">SUM(E6:E11)</f>
        <v>214</v>
      </c>
      <c r="F5" s="62">
        <f t="shared" si="0"/>
        <v>16</v>
      </c>
      <c r="G5" s="62">
        <f t="shared" si="0"/>
        <v>1</v>
      </c>
      <c r="H5" s="62">
        <f t="shared" si="0"/>
        <v>8758</v>
      </c>
      <c r="I5" s="62">
        <f t="shared" si="0"/>
        <v>1205</v>
      </c>
      <c r="J5" s="62">
        <f t="shared" si="0"/>
        <v>8</v>
      </c>
      <c r="K5" s="62">
        <f t="shared" si="0"/>
        <v>0</v>
      </c>
      <c r="L5" s="62">
        <f t="shared" si="0"/>
        <v>0</v>
      </c>
      <c r="M5" s="62">
        <f t="shared" si="0"/>
        <v>0</v>
      </c>
      <c r="N5" s="62">
        <f t="shared" si="0"/>
        <v>8758</v>
      </c>
      <c r="O5" s="62">
        <f t="shared" si="0"/>
        <v>1205</v>
      </c>
      <c r="P5" s="62">
        <f t="shared" si="0"/>
        <v>12</v>
      </c>
      <c r="Q5" s="62">
        <f t="shared" si="0"/>
        <v>1588</v>
      </c>
      <c r="R5" s="62">
        <f t="shared" si="0"/>
        <v>23</v>
      </c>
      <c r="S5" s="62">
        <f t="shared" si="0"/>
        <v>3</v>
      </c>
      <c r="T5" s="62">
        <f t="shared" si="0"/>
        <v>1588</v>
      </c>
      <c r="U5" s="62">
        <f t="shared" si="0"/>
        <v>23</v>
      </c>
      <c r="V5" s="62">
        <f t="shared" si="0"/>
        <v>3</v>
      </c>
      <c r="W5" s="15"/>
    </row>
    <row r="6" spans="1:23" ht="35.1" customHeight="1">
      <c r="A6" s="24" t="s">
        <v>112</v>
      </c>
      <c r="B6" s="63">
        <f>E6+H6+Q6</f>
        <v>0</v>
      </c>
      <c r="C6" s="63">
        <f>F6+I6+R6</f>
        <v>0</v>
      </c>
      <c r="D6" s="63">
        <f>G6+J6+S6</f>
        <v>0</v>
      </c>
      <c r="E6" s="63">
        <f>SUMIF('토지조서(사유지)'!$E$7:$E$7,총괄표!$A6,'토지조서(사유지)'!$F$7)</f>
        <v>0</v>
      </c>
      <c r="F6" s="63">
        <f>SUMIF('토지조서(사유지)'!$E$7:$E$7,총괄표!$A6,'토지조서(사유지)'!$G$7)</f>
        <v>0</v>
      </c>
      <c r="G6" s="63">
        <f>COUNTIF('토지조서(사유지)'!$E$7:$E$7,총괄표!A6)</f>
        <v>0</v>
      </c>
      <c r="H6" s="63">
        <f>K6+N6</f>
        <v>0</v>
      </c>
      <c r="I6" s="63">
        <f t="shared" ref="I6:J6" si="1">L6+O6</f>
        <v>0</v>
      </c>
      <c r="J6" s="63">
        <f t="shared" si="1"/>
        <v>0</v>
      </c>
      <c r="K6" s="63">
        <v>0</v>
      </c>
      <c r="L6" s="63">
        <v>0</v>
      </c>
      <c r="M6" s="63">
        <v>0</v>
      </c>
      <c r="N6" s="63">
        <v>0</v>
      </c>
      <c r="O6" s="63">
        <v>0</v>
      </c>
      <c r="P6" s="63">
        <v>0</v>
      </c>
      <c r="Q6" s="63">
        <f>T6</f>
        <v>0</v>
      </c>
      <c r="R6" s="63">
        <f t="shared" ref="R6:S6" si="2">U6</f>
        <v>0</v>
      </c>
      <c r="S6" s="63">
        <f t="shared" si="2"/>
        <v>0</v>
      </c>
      <c r="T6" s="63">
        <v>0</v>
      </c>
      <c r="U6" s="63">
        <v>0</v>
      </c>
      <c r="V6" s="63">
        <v>0</v>
      </c>
      <c r="W6" s="10"/>
    </row>
    <row r="7" spans="1:23" ht="35.1" customHeight="1">
      <c r="A7" s="24" t="s">
        <v>113</v>
      </c>
      <c r="B7" s="63">
        <f t="shared" ref="B7:B11" si="3">E7+H7+Q7</f>
        <v>0</v>
      </c>
      <c r="C7" s="63">
        <f t="shared" ref="C7:C11" si="4">F7+I7+R7</f>
        <v>0</v>
      </c>
      <c r="D7" s="63">
        <f t="shared" ref="D7:D11" si="5">G7+J7+S7</f>
        <v>0</v>
      </c>
      <c r="E7" s="63">
        <f>SUMIF('토지조서(사유지)'!$E$7:$E$7,총괄표!$A7,'토지조서(사유지)'!$F$7)</f>
        <v>0</v>
      </c>
      <c r="F7" s="63">
        <f>SUMIF('토지조서(사유지)'!$E$7:$E$7,총괄표!$A7,'토지조서(사유지)'!$G$7)</f>
        <v>0</v>
      </c>
      <c r="G7" s="63">
        <f>COUNTIF('토지조서(사유지)'!$E$7:$E$7,총괄표!A7)</f>
        <v>0</v>
      </c>
      <c r="H7" s="63">
        <f t="shared" ref="H7:H11" si="6">K7+N7</f>
        <v>0</v>
      </c>
      <c r="I7" s="63">
        <f t="shared" ref="I7:I11" si="7">L7+O7</f>
        <v>0</v>
      </c>
      <c r="J7" s="63">
        <f t="shared" ref="J7:J11" si="8">M7+P7</f>
        <v>0</v>
      </c>
      <c r="K7" s="63"/>
      <c r="L7" s="63"/>
      <c r="M7" s="63"/>
      <c r="N7" s="63">
        <v>0</v>
      </c>
      <c r="O7" s="63">
        <v>0</v>
      </c>
      <c r="P7" s="63">
        <v>0</v>
      </c>
      <c r="Q7" s="63">
        <f t="shared" ref="Q7:Q11" si="9">T7</f>
        <v>0</v>
      </c>
      <c r="R7" s="63">
        <f t="shared" ref="R7:R11" si="10">U7</f>
        <v>0</v>
      </c>
      <c r="S7" s="63">
        <f t="shared" ref="S7:S11" si="11">V7</f>
        <v>0</v>
      </c>
      <c r="T7" s="63">
        <v>0</v>
      </c>
      <c r="U7" s="63">
        <v>0</v>
      </c>
      <c r="V7" s="63">
        <v>0</v>
      </c>
      <c r="W7" s="10"/>
    </row>
    <row r="8" spans="1:23" ht="35.1" customHeight="1">
      <c r="A8" s="24" t="s">
        <v>141</v>
      </c>
      <c r="B8" s="63">
        <f t="shared" ref="B8" si="12">E8+H8+Q8</f>
        <v>0</v>
      </c>
      <c r="C8" s="63">
        <f t="shared" ref="C8" si="13">F8+I8+R8</f>
        <v>0</v>
      </c>
      <c r="D8" s="63">
        <f t="shared" ref="D8" si="14">G8+J8+S8</f>
        <v>0</v>
      </c>
      <c r="E8" s="63">
        <f>SUMIF('토지조서(사유지)'!$E$7:$E$7,총괄표!$A8,'토지조서(사유지)'!$F$7)</f>
        <v>0</v>
      </c>
      <c r="F8" s="63">
        <f>SUMIF('토지조서(사유지)'!$E$7:$E$7,총괄표!$A8,'토지조서(사유지)'!$G$7)</f>
        <v>0</v>
      </c>
      <c r="G8" s="63">
        <f>COUNTIF('토지조서(사유지)'!$E$7:$E$7,총괄표!A8)</f>
        <v>0</v>
      </c>
      <c r="H8" s="63">
        <f t="shared" ref="H8" si="15">K8+N8</f>
        <v>0</v>
      </c>
      <c r="I8" s="63">
        <f t="shared" ref="I8" si="16">L8+O8</f>
        <v>0</v>
      </c>
      <c r="J8" s="63">
        <f t="shared" ref="J8" si="17">M8+P8</f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63">
        <f t="shared" ref="Q8" si="18">T8</f>
        <v>0</v>
      </c>
      <c r="R8" s="63">
        <f t="shared" ref="R8" si="19">U8</f>
        <v>0</v>
      </c>
      <c r="S8" s="63">
        <f t="shared" ref="S8" si="20">V8</f>
        <v>0</v>
      </c>
      <c r="T8" s="63">
        <v>0</v>
      </c>
      <c r="U8" s="63">
        <v>0</v>
      </c>
      <c r="V8" s="63">
        <v>0</v>
      </c>
      <c r="W8" s="10"/>
    </row>
    <row r="9" spans="1:23" ht="35.1" customHeight="1">
      <c r="A9" s="24" t="s">
        <v>115</v>
      </c>
      <c r="B9" s="63">
        <f t="shared" si="3"/>
        <v>214</v>
      </c>
      <c r="C9" s="63">
        <f t="shared" si="4"/>
        <v>16</v>
      </c>
      <c r="D9" s="63">
        <f t="shared" si="5"/>
        <v>1</v>
      </c>
      <c r="E9" s="63">
        <f>SUMIF('토지조서(사유지)'!$E$7:$E$7,총괄표!$A9,'토지조서(사유지)'!$F$7)</f>
        <v>214</v>
      </c>
      <c r="F9" s="63">
        <f>SUMIF('토지조서(사유지)'!$E$7:$E$7,총괄표!$A9,'토지조서(사유지)'!$G$7)</f>
        <v>16</v>
      </c>
      <c r="G9" s="63">
        <f>COUNTIF('토지조서(사유지)'!$E$7:$E$7,총괄표!A9)</f>
        <v>1</v>
      </c>
      <c r="H9" s="63">
        <f t="shared" si="6"/>
        <v>0</v>
      </c>
      <c r="I9" s="63">
        <f t="shared" si="7"/>
        <v>0</v>
      </c>
      <c r="J9" s="63">
        <f t="shared" si="8"/>
        <v>0</v>
      </c>
      <c r="K9" s="63"/>
      <c r="L9" s="63"/>
      <c r="M9" s="63"/>
      <c r="N9" s="63">
        <v>0</v>
      </c>
      <c r="O9" s="63">
        <v>0</v>
      </c>
      <c r="P9" s="63">
        <v>0</v>
      </c>
      <c r="Q9" s="63">
        <f t="shared" si="9"/>
        <v>0</v>
      </c>
      <c r="R9" s="63">
        <f t="shared" si="10"/>
        <v>0</v>
      </c>
      <c r="S9" s="63">
        <f t="shared" si="11"/>
        <v>0</v>
      </c>
      <c r="T9" s="63">
        <v>0</v>
      </c>
      <c r="U9" s="63">
        <v>0</v>
      </c>
      <c r="V9" s="63">
        <v>0</v>
      </c>
      <c r="W9" s="10"/>
    </row>
    <row r="10" spans="1:23" ht="35.1" customHeight="1">
      <c r="A10" s="24" t="s">
        <v>114</v>
      </c>
      <c r="B10" s="63">
        <f t="shared" si="3"/>
        <v>10346</v>
      </c>
      <c r="C10" s="63">
        <f t="shared" si="4"/>
        <v>1228</v>
      </c>
      <c r="D10" s="63">
        <f t="shared" si="5"/>
        <v>11</v>
      </c>
      <c r="E10" s="63">
        <f>SUMIF('토지조서(사유지)'!$E$7:$E$7,총괄표!$A10,'토지조서(사유지)'!$F$7)</f>
        <v>0</v>
      </c>
      <c r="F10" s="63">
        <f>SUMIF('토지조서(사유지)'!$E$7:$E$7,총괄표!$A10,'토지조서(사유지)'!$G$7)</f>
        <v>0</v>
      </c>
      <c r="G10" s="63">
        <f>COUNTIF('토지조서(사유지)'!$E$7:$E$7,총괄표!A10)</f>
        <v>0</v>
      </c>
      <c r="H10" s="63">
        <f t="shared" si="6"/>
        <v>8758</v>
      </c>
      <c r="I10" s="63">
        <f t="shared" si="7"/>
        <v>1205</v>
      </c>
      <c r="J10" s="63">
        <v>8</v>
      </c>
      <c r="K10" s="63"/>
      <c r="L10" s="63"/>
      <c r="M10" s="63"/>
      <c r="N10" s="63">
        <f>'토지조서(공유지)'!F6</f>
        <v>8758</v>
      </c>
      <c r="O10" s="63">
        <f>'토지조서(공유지)'!G6</f>
        <v>1205</v>
      </c>
      <c r="P10" s="63">
        <v>12</v>
      </c>
      <c r="Q10" s="63">
        <f t="shared" si="9"/>
        <v>1588</v>
      </c>
      <c r="R10" s="63">
        <f t="shared" si="10"/>
        <v>23</v>
      </c>
      <c r="S10" s="63">
        <f t="shared" si="11"/>
        <v>3</v>
      </c>
      <c r="T10" s="63">
        <f>'토지조서(국유지)'!F6</f>
        <v>1588</v>
      </c>
      <c r="U10" s="63">
        <f>'토지조서(국유지)'!G6</f>
        <v>23</v>
      </c>
      <c r="V10" s="63">
        <v>3</v>
      </c>
      <c r="W10" s="10"/>
    </row>
    <row r="11" spans="1:23" ht="35.1" customHeight="1" thickBot="1">
      <c r="A11" s="25" t="s">
        <v>25</v>
      </c>
      <c r="B11" s="20">
        <f t="shared" si="3"/>
        <v>0</v>
      </c>
      <c r="C11" s="20">
        <f t="shared" si="4"/>
        <v>0</v>
      </c>
      <c r="D11" s="20">
        <f t="shared" si="5"/>
        <v>0</v>
      </c>
      <c r="E11" s="21">
        <f>SUMIF('토지조서(사유지)'!$E$7:$E$7,총괄표!$A11,'토지조서(사유지)'!$F$7)</f>
        <v>0</v>
      </c>
      <c r="F11" s="21">
        <f>SUMIF('토지조서(사유지)'!$E$7:$E$7,총괄표!$A11,'토지조서(사유지)'!$G$7)</f>
        <v>0</v>
      </c>
      <c r="G11" s="21">
        <f>COUNTIF('토지조서(사유지)'!$E$7:$E$7,총괄표!A11)</f>
        <v>0</v>
      </c>
      <c r="H11" s="21">
        <f t="shared" si="6"/>
        <v>0</v>
      </c>
      <c r="I11" s="21">
        <f t="shared" si="7"/>
        <v>0</v>
      </c>
      <c r="J11" s="21">
        <f t="shared" si="8"/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f t="shared" si="9"/>
        <v>0</v>
      </c>
      <c r="R11" s="21">
        <f t="shared" si="10"/>
        <v>0</v>
      </c>
      <c r="S11" s="21">
        <f t="shared" si="11"/>
        <v>0</v>
      </c>
      <c r="T11" s="21">
        <v>0</v>
      </c>
      <c r="U11" s="21">
        <v>0</v>
      </c>
      <c r="V11" s="21">
        <v>0</v>
      </c>
      <c r="W11" s="22"/>
    </row>
  </sheetData>
  <mergeCells count="12">
    <mergeCell ref="A1:W1"/>
    <mergeCell ref="A2:A4"/>
    <mergeCell ref="W2:W4"/>
    <mergeCell ref="H2:P2"/>
    <mergeCell ref="Q2:V2"/>
    <mergeCell ref="E2:G3"/>
    <mergeCell ref="B2:D3"/>
    <mergeCell ref="K3:M3"/>
    <mergeCell ref="H3:J3"/>
    <mergeCell ref="T3:V3"/>
    <mergeCell ref="Q3:S3"/>
    <mergeCell ref="N3:P3"/>
  </mergeCells>
  <phoneticPr fontId="2" type="noConversion"/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19"/>
  <sheetViews>
    <sheetView view="pageBreakPreview" topLeftCell="A3" zoomScale="85" zoomScaleNormal="55" zoomScaleSheetLayoutView="85" workbookViewId="0">
      <selection activeCell="F13" sqref="F13"/>
    </sheetView>
  </sheetViews>
  <sheetFormatPr defaultRowHeight="16.5"/>
  <cols>
    <col min="1" max="1" width="8.25" customWidth="1"/>
    <col min="3" max="3" width="9" style="5"/>
    <col min="5" max="5" width="9" customWidth="1"/>
    <col min="8" max="8" width="13.75" bestFit="1" customWidth="1"/>
    <col min="9" max="9" width="50.625" customWidth="1"/>
    <col min="10" max="10" width="13.875" customWidth="1"/>
    <col min="11" max="11" width="18.75" bestFit="1" customWidth="1"/>
    <col min="12" max="12" width="37.25" customWidth="1"/>
    <col min="13" max="13" width="11.5" customWidth="1"/>
  </cols>
  <sheetData>
    <row r="1" spans="1:13" ht="31.5" customHeight="1">
      <c r="A1" s="39" t="s">
        <v>243</v>
      </c>
    </row>
    <row r="2" spans="1:13" ht="31.5" customHeight="1">
      <c r="A2" s="40" t="s">
        <v>143</v>
      </c>
      <c r="B2" s="53" t="s">
        <v>191</v>
      </c>
    </row>
    <row r="3" spans="1:13" ht="6" customHeight="1">
      <c r="H3" s="108"/>
      <c r="I3" s="108"/>
      <c r="J3" s="108"/>
      <c r="K3" s="108"/>
      <c r="L3" s="108"/>
      <c r="M3" s="19"/>
    </row>
    <row r="4" spans="1:13" ht="23.25" customHeight="1">
      <c r="A4" s="109" t="s">
        <v>142</v>
      </c>
      <c r="B4" s="110" t="s">
        <v>189</v>
      </c>
      <c r="C4" s="111" t="s">
        <v>2</v>
      </c>
      <c r="D4" s="110" t="s">
        <v>3</v>
      </c>
      <c r="E4" s="113" t="s">
        <v>199</v>
      </c>
      <c r="F4" s="113" t="s">
        <v>139</v>
      </c>
      <c r="G4" s="110" t="s">
        <v>190</v>
      </c>
      <c r="H4" s="110" t="s">
        <v>5</v>
      </c>
      <c r="I4" s="110"/>
      <c r="J4" s="110" t="s">
        <v>6</v>
      </c>
      <c r="K4" s="110"/>
      <c r="L4" s="110"/>
      <c r="M4" s="110" t="s">
        <v>7</v>
      </c>
    </row>
    <row r="5" spans="1:13" ht="23.25" customHeight="1">
      <c r="A5" s="110"/>
      <c r="B5" s="110"/>
      <c r="C5" s="111"/>
      <c r="D5" s="110"/>
      <c r="E5" s="114"/>
      <c r="F5" s="114"/>
      <c r="G5" s="110"/>
      <c r="H5" s="110" t="s">
        <v>8</v>
      </c>
      <c r="I5" s="110" t="s">
        <v>9</v>
      </c>
      <c r="J5" s="110" t="s">
        <v>10</v>
      </c>
      <c r="K5" s="110" t="s">
        <v>11</v>
      </c>
      <c r="L5" s="110" t="s">
        <v>12</v>
      </c>
      <c r="M5" s="110"/>
    </row>
    <row r="6" spans="1:13" ht="33" customHeight="1">
      <c r="A6" s="110"/>
      <c r="B6" s="110"/>
      <c r="C6" s="111"/>
      <c r="D6" s="110"/>
      <c r="E6" s="65" t="s">
        <v>198</v>
      </c>
      <c r="F6" s="57" t="s">
        <v>194</v>
      </c>
      <c r="G6" s="110"/>
      <c r="H6" s="110"/>
      <c r="I6" s="110"/>
      <c r="J6" s="110"/>
      <c r="K6" s="110"/>
      <c r="L6" s="110"/>
      <c r="M6" s="110"/>
    </row>
    <row r="7" spans="1:13" ht="30" customHeight="1">
      <c r="A7" s="112" t="s">
        <v>195</v>
      </c>
      <c r="B7" s="112"/>
      <c r="C7" s="112"/>
      <c r="D7" s="112"/>
      <c r="E7" s="60">
        <f>SUM(E8:E19)</f>
        <v>10560</v>
      </c>
      <c r="F7" s="60">
        <f>SUM(F8:F19)</f>
        <v>1244</v>
      </c>
      <c r="G7" s="3"/>
      <c r="H7" s="3"/>
      <c r="I7" s="17"/>
      <c r="J7" s="3"/>
      <c r="K7" s="3"/>
      <c r="L7" s="3"/>
      <c r="M7" s="3"/>
    </row>
    <row r="8" spans="1:13" s="2" customFormat="1" ht="28.5" customHeight="1">
      <c r="A8" s="26">
        <v>1</v>
      </c>
      <c r="B8" s="11" t="s">
        <v>249</v>
      </c>
      <c r="C8" s="74" t="s">
        <v>251</v>
      </c>
      <c r="D8" s="81" t="s">
        <v>87</v>
      </c>
      <c r="E8" s="84">
        <v>3137</v>
      </c>
      <c r="F8" s="86">
        <v>350</v>
      </c>
      <c r="G8" s="3">
        <v>1</v>
      </c>
      <c r="H8" s="11" t="s">
        <v>197</v>
      </c>
      <c r="I8" s="18"/>
      <c r="J8" s="8"/>
      <c r="K8" s="8"/>
      <c r="L8" s="8"/>
      <c r="M8" s="3"/>
    </row>
    <row r="9" spans="1:13" s="2" customFormat="1" ht="28.5" customHeight="1">
      <c r="A9" s="26">
        <v>2</v>
      </c>
      <c r="B9" s="11" t="s">
        <v>249</v>
      </c>
      <c r="C9" s="75">
        <v>769</v>
      </c>
      <c r="D9" s="80" t="s">
        <v>26</v>
      </c>
      <c r="E9" s="83">
        <v>198</v>
      </c>
      <c r="F9" s="85">
        <v>17</v>
      </c>
      <c r="G9" s="3">
        <v>1</v>
      </c>
      <c r="H9" s="11" t="s">
        <v>220</v>
      </c>
      <c r="I9" s="18"/>
      <c r="J9" s="3"/>
      <c r="K9" s="26"/>
      <c r="L9" s="26"/>
      <c r="M9" s="3"/>
    </row>
    <row r="10" spans="1:13" s="2" customFormat="1" ht="28.5" customHeight="1">
      <c r="A10" s="26">
        <v>3</v>
      </c>
      <c r="B10" s="11" t="s">
        <v>249</v>
      </c>
      <c r="C10" s="76" t="s">
        <v>228</v>
      </c>
      <c r="D10" s="80" t="s">
        <v>76</v>
      </c>
      <c r="E10" s="83">
        <v>929</v>
      </c>
      <c r="F10" s="85">
        <v>103</v>
      </c>
      <c r="G10" s="3">
        <v>1</v>
      </c>
      <c r="H10" s="11" t="s">
        <v>197</v>
      </c>
      <c r="I10" s="18"/>
      <c r="J10" s="8"/>
      <c r="K10" s="26"/>
      <c r="L10" s="26"/>
      <c r="M10" s="3"/>
    </row>
    <row r="11" spans="1:13" s="2" customFormat="1" ht="28.5" customHeight="1">
      <c r="A11" s="26">
        <v>4</v>
      </c>
      <c r="B11" s="11" t="s">
        <v>249</v>
      </c>
      <c r="C11" s="77" t="s">
        <v>230</v>
      </c>
      <c r="D11" s="80" t="s">
        <v>87</v>
      </c>
      <c r="E11" s="83">
        <v>1646</v>
      </c>
      <c r="F11" s="85">
        <v>135</v>
      </c>
      <c r="G11" s="3">
        <v>1</v>
      </c>
      <c r="H11" s="11" t="s">
        <v>126</v>
      </c>
      <c r="I11" s="18"/>
      <c r="J11" s="3"/>
      <c r="K11" s="3"/>
      <c r="L11" s="3"/>
      <c r="M11" s="3"/>
    </row>
    <row r="12" spans="1:13" s="2" customFormat="1" ht="28.5" customHeight="1">
      <c r="A12" s="26">
        <v>5</v>
      </c>
      <c r="B12" s="11" t="s">
        <v>249</v>
      </c>
      <c r="C12" s="75" t="s">
        <v>232</v>
      </c>
      <c r="D12" s="80" t="s">
        <v>87</v>
      </c>
      <c r="E12" s="83">
        <v>580</v>
      </c>
      <c r="F12" s="85">
        <v>68</v>
      </c>
      <c r="G12" s="3">
        <v>1</v>
      </c>
      <c r="H12" s="11" t="s">
        <v>197</v>
      </c>
      <c r="I12" s="17"/>
      <c r="J12" s="8"/>
      <c r="K12" s="8"/>
      <c r="L12" s="8"/>
      <c r="M12" s="3"/>
    </row>
    <row r="13" spans="1:13" s="2" customFormat="1" ht="28.5" customHeight="1">
      <c r="A13" s="26">
        <v>6</v>
      </c>
      <c r="B13" s="11" t="s">
        <v>250</v>
      </c>
      <c r="C13" s="75" t="s">
        <v>234</v>
      </c>
      <c r="D13" s="80" t="s">
        <v>87</v>
      </c>
      <c r="E13" s="83">
        <v>2000</v>
      </c>
      <c r="F13" s="85">
        <v>327</v>
      </c>
      <c r="G13" s="3">
        <v>1</v>
      </c>
      <c r="H13" s="11" t="s">
        <v>197</v>
      </c>
      <c r="I13" s="17"/>
      <c r="J13" s="3"/>
      <c r="K13" s="26"/>
      <c r="L13" s="26"/>
      <c r="M13" s="3"/>
    </row>
    <row r="14" spans="1:13" s="2" customFormat="1" ht="28.5" customHeight="1">
      <c r="A14" s="26">
        <v>7</v>
      </c>
      <c r="B14" s="11" t="s">
        <v>250</v>
      </c>
      <c r="C14" s="75" t="s">
        <v>236</v>
      </c>
      <c r="D14" s="80" t="s">
        <v>73</v>
      </c>
      <c r="E14" s="83">
        <v>139</v>
      </c>
      <c r="F14" s="85">
        <v>82</v>
      </c>
      <c r="G14" s="3">
        <v>1</v>
      </c>
      <c r="H14" s="11" t="s">
        <v>197</v>
      </c>
      <c r="I14" s="17"/>
      <c r="J14" s="3"/>
      <c r="K14" s="26"/>
      <c r="L14" s="26"/>
      <c r="M14" s="3"/>
    </row>
    <row r="15" spans="1:13" s="2" customFormat="1" ht="28.5" customHeight="1">
      <c r="A15" s="26">
        <v>8</v>
      </c>
      <c r="B15" s="11" t="s">
        <v>250</v>
      </c>
      <c r="C15" s="75" t="s">
        <v>204</v>
      </c>
      <c r="D15" s="80" t="s">
        <v>87</v>
      </c>
      <c r="E15" s="83">
        <v>214</v>
      </c>
      <c r="F15" s="85">
        <v>16</v>
      </c>
      <c r="G15" s="3">
        <v>1</v>
      </c>
      <c r="H15" s="11" t="s">
        <v>245</v>
      </c>
      <c r="I15" s="18" t="s">
        <v>202</v>
      </c>
      <c r="J15" s="8" t="s">
        <v>210</v>
      </c>
      <c r="K15" s="8" t="s">
        <v>247</v>
      </c>
      <c r="L15" s="8" t="s">
        <v>248</v>
      </c>
      <c r="M15" s="3"/>
    </row>
    <row r="16" spans="1:13" s="2" customFormat="1" ht="28.5" customHeight="1">
      <c r="A16" s="26">
        <v>9</v>
      </c>
      <c r="B16" s="11" t="s">
        <v>250</v>
      </c>
      <c r="C16" s="78">
        <v>586</v>
      </c>
      <c r="D16" s="79" t="s">
        <v>26</v>
      </c>
      <c r="E16" s="82">
        <v>797</v>
      </c>
      <c r="F16" s="87">
        <v>1</v>
      </c>
      <c r="G16" s="3">
        <v>1</v>
      </c>
      <c r="H16" s="11" t="s">
        <v>220</v>
      </c>
      <c r="I16" s="17"/>
      <c r="J16" s="3"/>
      <c r="K16" s="26"/>
      <c r="L16" s="26"/>
      <c r="M16" s="3"/>
    </row>
    <row r="17" spans="1:13" s="2" customFormat="1" ht="28.5" customHeight="1">
      <c r="A17" s="26">
        <v>10</v>
      </c>
      <c r="B17" s="11" t="s">
        <v>250</v>
      </c>
      <c r="C17" s="75" t="s">
        <v>238</v>
      </c>
      <c r="D17" s="80" t="s">
        <v>76</v>
      </c>
      <c r="E17" s="83">
        <v>269</v>
      </c>
      <c r="F17" s="85">
        <v>112</v>
      </c>
      <c r="G17" s="3">
        <v>1</v>
      </c>
      <c r="H17" s="11" t="s">
        <v>126</v>
      </c>
      <c r="I17" s="18"/>
      <c r="J17" s="8"/>
      <c r="K17" s="8"/>
      <c r="L17" s="8"/>
      <c r="M17" s="3"/>
    </row>
    <row r="18" spans="1:13" s="2" customFormat="1" ht="28.5" customHeight="1">
      <c r="A18" s="26">
        <v>11</v>
      </c>
      <c r="B18" s="11" t="s">
        <v>250</v>
      </c>
      <c r="C18" s="75" t="s">
        <v>240</v>
      </c>
      <c r="D18" s="80" t="s">
        <v>26</v>
      </c>
      <c r="E18" s="83">
        <v>58</v>
      </c>
      <c r="F18" s="85">
        <v>28</v>
      </c>
      <c r="G18" s="3">
        <v>1</v>
      </c>
      <c r="H18" s="11" t="s">
        <v>126</v>
      </c>
      <c r="I18" s="18" t="s">
        <v>196</v>
      </c>
      <c r="J18" s="3"/>
      <c r="K18" s="26"/>
      <c r="L18" s="26"/>
      <c r="M18" s="3"/>
    </row>
    <row r="19" spans="1:13" s="2" customFormat="1" ht="28.5" customHeight="1">
      <c r="A19" s="26">
        <v>12</v>
      </c>
      <c r="B19" s="11" t="s">
        <v>250</v>
      </c>
      <c r="C19" s="74" t="s">
        <v>252</v>
      </c>
      <c r="D19" s="80" t="s">
        <v>78</v>
      </c>
      <c r="E19" s="83">
        <v>593</v>
      </c>
      <c r="F19" s="85">
        <v>5</v>
      </c>
      <c r="G19" s="3">
        <v>1</v>
      </c>
      <c r="H19" s="11" t="s">
        <v>220</v>
      </c>
      <c r="I19" s="18"/>
      <c r="J19" s="3"/>
      <c r="K19" s="26"/>
      <c r="L19" s="26"/>
      <c r="M19" s="3"/>
    </row>
  </sheetData>
  <mergeCells count="18">
    <mergeCell ref="M4:M6"/>
    <mergeCell ref="A7:D7"/>
    <mergeCell ref="H5:H6"/>
    <mergeCell ref="I5:I6"/>
    <mergeCell ref="H4:I4"/>
    <mergeCell ref="J5:J6"/>
    <mergeCell ref="K5:K6"/>
    <mergeCell ref="L5:L6"/>
    <mergeCell ref="J4:L4"/>
    <mergeCell ref="B4:B6"/>
    <mergeCell ref="G4:G6"/>
    <mergeCell ref="E4:E5"/>
    <mergeCell ref="F4:F5"/>
    <mergeCell ref="H3:I3"/>
    <mergeCell ref="J3:L3"/>
    <mergeCell ref="A4:A6"/>
    <mergeCell ref="C4:C6"/>
    <mergeCell ref="D4:D6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7"/>
  <sheetViews>
    <sheetView view="pageBreakPreview" zoomScale="85" zoomScaleNormal="55" zoomScaleSheetLayoutView="85" workbookViewId="0"/>
  </sheetViews>
  <sheetFormatPr defaultRowHeight="16.5"/>
  <cols>
    <col min="1" max="1" width="8.25" customWidth="1"/>
    <col min="4" max="4" width="9" style="5"/>
    <col min="9" max="9" width="9.625" style="27" customWidth="1"/>
    <col min="10" max="10" width="14.25" hidden="1" customWidth="1"/>
    <col min="11" max="11" width="13.75" bestFit="1" customWidth="1"/>
    <col min="12" max="12" width="50.625" customWidth="1"/>
    <col min="14" max="14" width="18.75" bestFit="1" customWidth="1"/>
    <col min="15" max="15" width="41.75" bestFit="1" customWidth="1"/>
    <col min="17" max="17" width="15.375" style="27" bestFit="1" customWidth="1"/>
  </cols>
  <sheetData>
    <row r="1" spans="1:17" ht="31.5" customHeight="1">
      <c r="A1" s="16" t="s">
        <v>253</v>
      </c>
    </row>
    <row r="2" spans="1:17" ht="6" customHeight="1">
      <c r="K2" s="108"/>
      <c r="L2" s="108"/>
      <c r="M2" s="108"/>
      <c r="N2" s="108"/>
      <c r="O2" s="108"/>
      <c r="P2" s="37"/>
    </row>
    <row r="3" spans="1:17" ht="30" customHeight="1">
      <c r="A3" s="110" t="s">
        <v>0</v>
      </c>
      <c r="B3" s="110" t="s">
        <v>1</v>
      </c>
      <c r="C3" s="110"/>
      <c r="D3" s="111" t="s">
        <v>2</v>
      </c>
      <c r="E3" s="110" t="s">
        <v>3</v>
      </c>
      <c r="F3" s="110" t="s">
        <v>140</v>
      </c>
      <c r="G3" s="110"/>
      <c r="H3" s="110"/>
      <c r="I3" s="117" t="s">
        <v>124</v>
      </c>
      <c r="J3" s="120" t="s">
        <v>13</v>
      </c>
      <c r="K3" s="110" t="s">
        <v>5</v>
      </c>
      <c r="L3" s="110"/>
      <c r="M3" s="110" t="s">
        <v>6</v>
      </c>
      <c r="N3" s="110"/>
      <c r="O3" s="110"/>
      <c r="P3" s="110" t="s">
        <v>7</v>
      </c>
      <c r="Q3" s="29">
        <v>2.5</v>
      </c>
    </row>
    <row r="4" spans="1:17" ht="30" customHeight="1">
      <c r="A4" s="114"/>
      <c r="B4" s="113" t="s">
        <v>21</v>
      </c>
      <c r="C4" s="113" t="s">
        <v>22</v>
      </c>
      <c r="D4" s="116"/>
      <c r="E4" s="114"/>
      <c r="F4" s="110" t="s">
        <v>4</v>
      </c>
      <c r="G4" s="110" t="s">
        <v>139</v>
      </c>
      <c r="H4" s="110"/>
      <c r="I4" s="118"/>
      <c r="J4" s="121"/>
      <c r="K4" s="68"/>
      <c r="L4" s="68"/>
      <c r="M4" s="68"/>
      <c r="N4" s="68"/>
      <c r="O4" s="68"/>
      <c r="P4" s="114"/>
      <c r="Q4" s="29"/>
    </row>
    <row r="5" spans="1:17" ht="30" customHeight="1">
      <c r="A5" s="110"/>
      <c r="B5" s="114"/>
      <c r="C5" s="114"/>
      <c r="D5" s="111"/>
      <c r="E5" s="110"/>
      <c r="F5" s="110"/>
      <c r="G5" s="65" t="s">
        <v>138</v>
      </c>
      <c r="H5" s="65" t="s">
        <v>194</v>
      </c>
      <c r="I5" s="119"/>
      <c r="J5" s="122"/>
      <c r="K5" s="65" t="s">
        <v>8</v>
      </c>
      <c r="L5" s="65" t="s">
        <v>9</v>
      </c>
      <c r="M5" s="65" t="s">
        <v>10</v>
      </c>
      <c r="N5" s="65" t="s">
        <v>11</v>
      </c>
      <c r="O5" s="65" t="s">
        <v>12</v>
      </c>
      <c r="P5" s="110"/>
      <c r="Q5" s="28" t="s">
        <v>123</v>
      </c>
    </row>
    <row r="6" spans="1:17" ht="30" customHeight="1">
      <c r="A6" s="115" t="s">
        <v>193</v>
      </c>
      <c r="B6" s="115"/>
      <c r="C6" s="115"/>
      <c r="D6" s="115"/>
      <c r="E6" s="115"/>
      <c r="F6" s="64">
        <f>SUM(F7:F7)</f>
        <v>214</v>
      </c>
      <c r="G6" s="64">
        <f>H6</f>
        <v>16</v>
      </c>
      <c r="H6" s="64">
        <f>SUM(H7:H7)</f>
        <v>16</v>
      </c>
      <c r="I6" s="9"/>
      <c r="J6" s="9"/>
      <c r="K6" s="9"/>
      <c r="L6" s="23"/>
      <c r="M6" s="9"/>
      <c r="N6" s="9"/>
      <c r="O6" s="9"/>
      <c r="P6" s="9"/>
      <c r="Q6" s="27">
        <f>SUM(Q7:Q7)</f>
        <v>2200000</v>
      </c>
    </row>
    <row r="7" spans="1:17" s="2" customFormat="1" ht="30" customHeight="1">
      <c r="A7" s="66">
        <v>1</v>
      </c>
      <c r="B7" s="69" t="s">
        <v>213</v>
      </c>
      <c r="C7" s="69" t="s">
        <v>215</v>
      </c>
      <c r="D7" s="6" t="s">
        <v>244</v>
      </c>
      <c r="E7" s="69" t="s">
        <v>206</v>
      </c>
      <c r="F7" s="60">
        <v>214</v>
      </c>
      <c r="G7" s="64">
        <f t="shared" ref="G7" si="0">H7</f>
        <v>16</v>
      </c>
      <c r="H7" s="60">
        <v>16</v>
      </c>
      <c r="I7" s="3">
        <v>55000</v>
      </c>
      <c r="J7" s="3"/>
      <c r="K7" s="11" t="s">
        <v>245</v>
      </c>
      <c r="L7" s="18" t="s">
        <v>246</v>
      </c>
      <c r="M7" s="8" t="s">
        <v>210</v>
      </c>
      <c r="N7" s="8" t="s">
        <v>247</v>
      </c>
      <c r="O7" s="8" t="s">
        <v>248</v>
      </c>
      <c r="P7" s="3"/>
      <c r="Q7" s="1">
        <f>I7*G7*$Q$3</f>
        <v>2200000</v>
      </c>
    </row>
  </sheetData>
  <mergeCells count="17">
    <mergeCell ref="K2:L2"/>
    <mergeCell ref="M2:O2"/>
    <mergeCell ref="A3:A5"/>
    <mergeCell ref="B3:C3"/>
    <mergeCell ref="D3:D5"/>
    <mergeCell ref="E3:E5"/>
    <mergeCell ref="F3:H3"/>
    <mergeCell ref="I3:I5"/>
    <mergeCell ref="J3:J5"/>
    <mergeCell ref="K3:L3"/>
    <mergeCell ref="A6:E6"/>
    <mergeCell ref="M3:O3"/>
    <mergeCell ref="P3:P5"/>
    <mergeCell ref="B4:B5"/>
    <mergeCell ref="C4:C5"/>
    <mergeCell ref="F4:F5"/>
    <mergeCell ref="G4:H4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56" fitToHeight="0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14"/>
  <sheetViews>
    <sheetView view="pageBreakPreview" zoomScale="85" zoomScaleNormal="55" zoomScaleSheetLayoutView="85" workbookViewId="0"/>
  </sheetViews>
  <sheetFormatPr defaultRowHeight="16.5"/>
  <cols>
    <col min="1" max="1" width="8.25" customWidth="1"/>
    <col min="4" max="4" width="9" style="5"/>
    <col min="9" max="9" width="9.625" style="27" customWidth="1"/>
    <col min="10" max="10" width="14.25" hidden="1" customWidth="1"/>
    <col min="11" max="11" width="13.75" bestFit="1" customWidth="1"/>
    <col min="12" max="12" width="50.625" customWidth="1"/>
    <col min="14" max="14" width="18.75" bestFit="1" customWidth="1"/>
    <col min="15" max="15" width="41.75" bestFit="1" customWidth="1"/>
    <col min="17" max="17" width="15.375" style="27" bestFit="1" customWidth="1"/>
  </cols>
  <sheetData>
    <row r="1" spans="1:17" ht="31.5" customHeight="1">
      <c r="A1" s="16" t="s">
        <v>254</v>
      </c>
    </row>
    <row r="2" spans="1:17" ht="6" customHeight="1">
      <c r="K2" s="108"/>
      <c r="L2" s="108"/>
      <c r="M2" s="108"/>
      <c r="N2" s="108"/>
      <c r="O2" s="108"/>
      <c r="P2" s="37"/>
    </row>
    <row r="3" spans="1:17" ht="30" customHeight="1">
      <c r="A3" s="110" t="s">
        <v>0</v>
      </c>
      <c r="B3" s="110" t="s">
        <v>1</v>
      </c>
      <c r="C3" s="110"/>
      <c r="D3" s="111" t="s">
        <v>2</v>
      </c>
      <c r="E3" s="110" t="s">
        <v>3</v>
      </c>
      <c r="F3" s="110" t="s">
        <v>140</v>
      </c>
      <c r="G3" s="110"/>
      <c r="H3" s="110"/>
      <c r="I3" s="117" t="s">
        <v>124</v>
      </c>
      <c r="J3" s="120" t="s">
        <v>13</v>
      </c>
      <c r="K3" s="110" t="s">
        <v>5</v>
      </c>
      <c r="L3" s="110"/>
      <c r="M3" s="110" t="s">
        <v>6</v>
      </c>
      <c r="N3" s="110"/>
      <c r="O3" s="110"/>
      <c r="P3" s="110" t="s">
        <v>7</v>
      </c>
      <c r="Q3" s="29">
        <v>2.5</v>
      </c>
    </row>
    <row r="4" spans="1:17" ht="30" customHeight="1">
      <c r="A4" s="114"/>
      <c r="B4" s="113" t="s">
        <v>222</v>
      </c>
      <c r="C4" s="113" t="s">
        <v>22</v>
      </c>
      <c r="D4" s="116"/>
      <c r="E4" s="114"/>
      <c r="F4" s="110" t="s">
        <v>4</v>
      </c>
      <c r="G4" s="110" t="s">
        <v>139</v>
      </c>
      <c r="H4" s="110"/>
      <c r="I4" s="118"/>
      <c r="J4" s="121"/>
      <c r="K4" s="68"/>
      <c r="L4" s="68"/>
      <c r="M4" s="68"/>
      <c r="N4" s="68"/>
      <c r="O4" s="68"/>
      <c r="P4" s="114"/>
      <c r="Q4" s="29"/>
    </row>
    <row r="5" spans="1:17" ht="30" customHeight="1">
      <c r="A5" s="110"/>
      <c r="B5" s="114"/>
      <c r="C5" s="114"/>
      <c r="D5" s="111"/>
      <c r="E5" s="110"/>
      <c r="F5" s="110"/>
      <c r="G5" s="65" t="s">
        <v>138</v>
      </c>
      <c r="H5" s="67" t="s">
        <v>194</v>
      </c>
      <c r="I5" s="119"/>
      <c r="J5" s="122"/>
      <c r="K5" s="65" t="s">
        <v>8</v>
      </c>
      <c r="L5" s="65" t="s">
        <v>9</v>
      </c>
      <c r="M5" s="65" t="s">
        <v>10</v>
      </c>
      <c r="N5" s="65" t="s">
        <v>11</v>
      </c>
      <c r="O5" s="65" t="s">
        <v>12</v>
      </c>
      <c r="P5" s="110"/>
      <c r="Q5" s="28" t="s">
        <v>123</v>
      </c>
    </row>
    <row r="6" spans="1:17" ht="30" customHeight="1">
      <c r="A6" s="115" t="s">
        <v>226</v>
      </c>
      <c r="B6" s="115"/>
      <c r="C6" s="115"/>
      <c r="D6" s="115"/>
      <c r="E6" s="115"/>
      <c r="F6" s="64">
        <f>SUM(F7:F14)</f>
        <v>8758</v>
      </c>
      <c r="G6" s="64">
        <f>H6</f>
        <v>1205</v>
      </c>
      <c r="H6" s="64">
        <f>SUM(H7:H14)</f>
        <v>1205</v>
      </c>
      <c r="I6" s="9"/>
      <c r="J6" s="9"/>
      <c r="K6" s="9"/>
      <c r="L6" s="23"/>
      <c r="M6" s="9"/>
      <c r="N6" s="9"/>
      <c r="O6" s="9"/>
      <c r="P6" s="9"/>
      <c r="Q6" s="27">
        <f>SUM(Q7:Q14)</f>
        <v>230664000</v>
      </c>
    </row>
    <row r="7" spans="1:17" s="2" customFormat="1" ht="30" customHeight="1">
      <c r="A7" s="66">
        <v>1</v>
      </c>
      <c r="B7" s="69" t="s">
        <v>213</v>
      </c>
      <c r="C7" s="69" t="s">
        <v>221</v>
      </c>
      <c r="D7" s="6" t="s">
        <v>227</v>
      </c>
      <c r="E7" s="69" t="s">
        <v>242</v>
      </c>
      <c r="F7" s="60">
        <v>3137</v>
      </c>
      <c r="G7" s="64">
        <f t="shared" ref="G7:G14" si="0">H7</f>
        <v>350</v>
      </c>
      <c r="H7" s="60">
        <v>350</v>
      </c>
      <c r="I7" s="3">
        <v>67600</v>
      </c>
      <c r="J7" s="3"/>
      <c r="K7" s="11" t="s">
        <v>27</v>
      </c>
      <c r="L7" s="18"/>
      <c r="M7" s="3"/>
      <c r="N7" s="66"/>
      <c r="O7" s="66"/>
      <c r="P7" s="3"/>
      <c r="Q7" s="1">
        <f t="shared" ref="Q7:Q14" si="1">I7*G7*$Q$3</f>
        <v>59150000</v>
      </c>
    </row>
    <row r="8" spans="1:17" s="2" customFormat="1" ht="30" customHeight="1">
      <c r="A8" s="66">
        <v>2</v>
      </c>
      <c r="B8" s="69" t="s">
        <v>213</v>
      </c>
      <c r="C8" s="69" t="s">
        <v>221</v>
      </c>
      <c r="D8" s="6" t="s">
        <v>229</v>
      </c>
      <c r="E8" s="69" t="s">
        <v>206</v>
      </c>
      <c r="F8" s="60">
        <v>929</v>
      </c>
      <c r="G8" s="64">
        <f t="shared" si="0"/>
        <v>103</v>
      </c>
      <c r="H8" s="60">
        <v>103</v>
      </c>
      <c r="I8" s="3">
        <v>92400</v>
      </c>
      <c r="J8" s="3"/>
      <c r="K8" s="11" t="s">
        <v>27</v>
      </c>
      <c r="L8" s="18"/>
      <c r="M8" s="8"/>
      <c r="N8" s="66"/>
      <c r="O8" s="66"/>
      <c r="P8" s="3"/>
      <c r="Q8" s="1">
        <f t="shared" si="1"/>
        <v>23793000</v>
      </c>
    </row>
    <row r="9" spans="1:17" s="2" customFormat="1" ht="30" customHeight="1">
      <c r="A9" s="66">
        <v>3</v>
      </c>
      <c r="B9" s="69" t="s">
        <v>213</v>
      </c>
      <c r="C9" s="69" t="s">
        <v>221</v>
      </c>
      <c r="D9" s="6" t="s">
        <v>231</v>
      </c>
      <c r="E9" s="69" t="s">
        <v>206</v>
      </c>
      <c r="F9" s="60">
        <v>1646</v>
      </c>
      <c r="G9" s="64">
        <f t="shared" si="0"/>
        <v>135</v>
      </c>
      <c r="H9" s="60">
        <v>135</v>
      </c>
      <c r="I9" s="3">
        <v>67600</v>
      </c>
      <c r="J9" s="3"/>
      <c r="K9" s="11" t="s">
        <v>27</v>
      </c>
      <c r="L9" s="18"/>
      <c r="M9" s="3"/>
      <c r="N9" s="66"/>
      <c r="O9" s="66"/>
      <c r="P9" s="3"/>
      <c r="Q9" s="1">
        <f t="shared" si="1"/>
        <v>22815000</v>
      </c>
    </row>
    <row r="10" spans="1:17" s="2" customFormat="1" ht="30" customHeight="1">
      <c r="A10" s="66">
        <v>4</v>
      </c>
      <c r="B10" s="69" t="s">
        <v>213</v>
      </c>
      <c r="C10" s="69" t="s">
        <v>221</v>
      </c>
      <c r="D10" s="6" t="s">
        <v>233</v>
      </c>
      <c r="E10" s="69" t="s">
        <v>206</v>
      </c>
      <c r="F10" s="60">
        <v>580</v>
      </c>
      <c r="G10" s="64">
        <f t="shared" si="0"/>
        <v>68</v>
      </c>
      <c r="H10" s="60">
        <v>68</v>
      </c>
      <c r="I10" s="3">
        <v>67600</v>
      </c>
      <c r="J10" s="3"/>
      <c r="K10" s="11" t="s">
        <v>27</v>
      </c>
      <c r="L10" s="18"/>
      <c r="M10" s="3"/>
      <c r="N10" s="66"/>
      <c r="O10" s="66"/>
      <c r="P10" s="3"/>
      <c r="Q10" s="1">
        <f t="shared" si="1"/>
        <v>11492000</v>
      </c>
    </row>
    <row r="11" spans="1:17" s="2" customFormat="1" ht="30" customHeight="1">
      <c r="A11" s="66">
        <v>5</v>
      </c>
      <c r="B11" s="69" t="s">
        <v>213</v>
      </c>
      <c r="C11" s="69" t="s">
        <v>215</v>
      </c>
      <c r="D11" s="6" t="s">
        <v>235</v>
      </c>
      <c r="E11" s="69" t="s">
        <v>206</v>
      </c>
      <c r="F11" s="60">
        <v>2000</v>
      </c>
      <c r="G11" s="64">
        <f t="shared" si="0"/>
        <v>327</v>
      </c>
      <c r="H11" s="60">
        <v>327</v>
      </c>
      <c r="I11" s="3">
        <v>92400</v>
      </c>
      <c r="J11" s="3"/>
      <c r="K11" s="11" t="s">
        <v>27</v>
      </c>
      <c r="L11" s="18"/>
      <c r="M11" s="3"/>
      <c r="N11" s="3"/>
      <c r="O11" s="3"/>
      <c r="P11" s="3"/>
      <c r="Q11" s="1">
        <f t="shared" si="1"/>
        <v>75537000</v>
      </c>
    </row>
    <row r="12" spans="1:17" s="2" customFormat="1" ht="30" customHeight="1">
      <c r="A12" s="66">
        <v>6</v>
      </c>
      <c r="B12" s="69" t="s">
        <v>213</v>
      </c>
      <c r="C12" s="69" t="s">
        <v>215</v>
      </c>
      <c r="D12" s="6" t="s">
        <v>237</v>
      </c>
      <c r="E12" s="69" t="s">
        <v>207</v>
      </c>
      <c r="F12" s="60">
        <v>139</v>
      </c>
      <c r="G12" s="64">
        <f t="shared" si="0"/>
        <v>82</v>
      </c>
      <c r="H12" s="60">
        <v>82</v>
      </c>
      <c r="I12" s="3">
        <v>92400</v>
      </c>
      <c r="J12" s="3"/>
      <c r="K12" s="11" t="s">
        <v>27</v>
      </c>
      <c r="L12" s="17"/>
      <c r="M12" s="8"/>
      <c r="N12" s="8"/>
      <c r="O12" s="8"/>
      <c r="P12" s="3"/>
      <c r="Q12" s="1">
        <f t="shared" si="1"/>
        <v>18942000</v>
      </c>
    </row>
    <row r="13" spans="1:17" s="2" customFormat="1" ht="30" customHeight="1">
      <c r="A13" s="66">
        <v>7</v>
      </c>
      <c r="B13" s="69" t="s">
        <v>213</v>
      </c>
      <c r="C13" s="69" t="s">
        <v>215</v>
      </c>
      <c r="D13" s="6" t="s">
        <v>239</v>
      </c>
      <c r="E13" s="69" t="s">
        <v>242</v>
      </c>
      <c r="F13" s="60">
        <v>269</v>
      </c>
      <c r="G13" s="64">
        <f t="shared" si="0"/>
        <v>112</v>
      </c>
      <c r="H13" s="60">
        <v>112</v>
      </c>
      <c r="I13" s="3">
        <v>54100</v>
      </c>
      <c r="J13" s="3"/>
      <c r="K13" s="11" t="s">
        <v>27</v>
      </c>
      <c r="L13" s="18"/>
      <c r="M13" s="3"/>
      <c r="N13" s="66"/>
      <c r="O13" s="66"/>
      <c r="P13" s="3"/>
      <c r="Q13" s="1">
        <f t="shared" si="1"/>
        <v>15148000</v>
      </c>
    </row>
    <row r="14" spans="1:17" s="2" customFormat="1" ht="30" customHeight="1">
      <c r="A14" s="66">
        <v>8</v>
      </c>
      <c r="B14" s="69" t="s">
        <v>213</v>
      </c>
      <c r="C14" s="69" t="s">
        <v>215</v>
      </c>
      <c r="D14" s="6" t="s">
        <v>241</v>
      </c>
      <c r="E14" s="69" t="s">
        <v>216</v>
      </c>
      <c r="F14" s="60">
        <v>58</v>
      </c>
      <c r="G14" s="64">
        <f t="shared" si="0"/>
        <v>28</v>
      </c>
      <c r="H14" s="60">
        <v>28</v>
      </c>
      <c r="I14" s="3">
        <v>54100</v>
      </c>
      <c r="J14" s="3"/>
      <c r="K14" s="11" t="s">
        <v>27</v>
      </c>
      <c r="L14" s="18"/>
      <c r="M14" s="3"/>
      <c r="N14" s="3"/>
      <c r="O14" s="3"/>
      <c r="P14" s="3"/>
      <c r="Q14" s="1">
        <f t="shared" si="1"/>
        <v>3787000</v>
      </c>
    </row>
  </sheetData>
  <mergeCells count="17">
    <mergeCell ref="K2:L2"/>
    <mergeCell ref="M2:O2"/>
    <mergeCell ref="A3:A5"/>
    <mergeCell ref="B3:C3"/>
    <mergeCell ref="D3:D5"/>
    <mergeCell ref="E3:E5"/>
    <mergeCell ref="F3:H3"/>
    <mergeCell ref="I3:I5"/>
    <mergeCell ref="J3:J5"/>
    <mergeCell ref="K3:L3"/>
    <mergeCell ref="A6:E6"/>
    <mergeCell ref="M3:O3"/>
    <mergeCell ref="P3:P5"/>
    <mergeCell ref="B4:B5"/>
    <mergeCell ref="C4:C5"/>
    <mergeCell ref="F4:F5"/>
    <mergeCell ref="G4:H4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56" fitToHeight="0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9"/>
  <sheetViews>
    <sheetView view="pageBreakPreview" zoomScale="85" zoomScaleNormal="55" zoomScaleSheetLayoutView="85" workbookViewId="0">
      <selection activeCell="A2" sqref="A2"/>
    </sheetView>
  </sheetViews>
  <sheetFormatPr defaultRowHeight="16.5"/>
  <cols>
    <col min="1" max="1" width="8.25" customWidth="1"/>
    <col min="4" max="4" width="9" style="5"/>
    <col min="9" max="9" width="9.625" style="27" customWidth="1"/>
    <col min="10" max="10" width="14.25" hidden="1" customWidth="1"/>
    <col min="11" max="11" width="13.75" bestFit="1" customWidth="1"/>
    <col min="12" max="12" width="50.625" customWidth="1"/>
    <col min="14" max="14" width="18.75" bestFit="1" customWidth="1"/>
    <col min="15" max="15" width="41.75" bestFit="1" customWidth="1"/>
    <col min="17" max="17" width="15.375" style="27" bestFit="1" customWidth="1"/>
  </cols>
  <sheetData>
    <row r="1" spans="1:17" ht="31.5" customHeight="1">
      <c r="A1" s="16" t="s">
        <v>255</v>
      </c>
    </row>
    <row r="2" spans="1:17" ht="6" customHeight="1">
      <c r="K2" s="108"/>
      <c r="L2" s="108"/>
      <c r="M2" s="108"/>
      <c r="N2" s="108"/>
      <c r="O2" s="108"/>
      <c r="P2" s="37"/>
    </row>
    <row r="3" spans="1:17" ht="30" customHeight="1">
      <c r="A3" s="110" t="s">
        <v>0</v>
      </c>
      <c r="B3" s="110" t="s">
        <v>1</v>
      </c>
      <c r="C3" s="110"/>
      <c r="D3" s="111" t="s">
        <v>2</v>
      </c>
      <c r="E3" s="110" t="s">
        <v>3</v>
      </c>
      <c r="F3" s="110" t="s">
        <v>140</v>
      </c>
      <c r="G3" s="110"/>
      <c r="H3" s="110"/>
      <c r="I3" s="117" t="s">
        <v>124</v>
      </c>
      <c r="J3" s="120" t="s">
        <v>13</v>
      </c>
      <c r="K3" s="110" t="s">
        <v>5</v>
      </c>
      <c r="L3" s="110"/>
      <c r="M3" s="110" t="s">
        <v>6</v>
      </c>
      <c r="N3" s="110"/>
      <c r="O3" s="110"/>
      <c r="P3" s="110" t="s">
        <v>7</v>
      </c>
      <c r="Q3" s="29">
        <v>2.5</v>
      </c>
    </row>
    <row r="4" spans="1:17" ht="30" customHeight="1">
      <c r="A4" s="114"/>
      <c r="B4" s="113" t="s">
        <v>222</v>
      </c>
      <c r="C4" s="113" t="s">
        <v>22</v>
      </c>
      <c r="D4" s="116"/>
      <c r="E4" s="114"/>
      <c r="F4" s="110" t="s">
        <v>4</v>
      </c>
      <c r="G4" s="110" t="s">
        <v>139</v>
      </c>
      <c r="H4" s="110"/>
      <c r="I4" s="118"/>
      <c r="J4" s="121"/>
      <c r="K4" s="68"/>
      <c r="L4" s="68"/>
      <c r="M4" s="68"/>
      <c r="N4" s="68"/>
      <c r="O4" s="68"/>
      <c r="P4" s="114"/>
      <c r="Q4" s="29"/>
    </row>
    <row r="5" spans="1:17" ht="30" customHeight="1">
      <c r="A5" s="110"/>
      <c r="B5" s="114"/>
      <c r="C5" s="114"/>
      <c r="D5" s="111"/>
      <c r="E5" s="110"/>
      <c r="F5" s="110"/>
      <c r="G5" s="65" t="s">
        <v>138</v>
      </c>
      <c r="H5" s="67" t="s">
        <v>194</v>
      </c>
      <c r="I5" s="119"/>
      <c r="J5" s="122"/>
      <c r="K5" s="65" t="s">
        <v>8</v>
      </c>
      <c r="L5" s="65" t="s">
        <v>9</v>
      </c>
      <c r="M5" s="65" t="s">
        <v>10</v>
      </c>
      <c r="N5" s="65" t="s">
        <v>11</v>
      </c>
      <c r="O5" s="65" t="s">
        <v>12</v>
      </c>
      <c r="P5" s="110"/>
      <c r="Q5" s="28" t="s">
        <v>123</v>
      </c>
    </row>
    <row r="6" spans="1:17" ht="30" customHeight="1">
      <c r="A6" s="115" t="s">
        <v>218</v>
      </c>
      <c r="B6" s="115"/>
      <c r="C6" s="115"/>
      <c r="D6" s="115"/>
      <c r="E6" s="115"/>
      <c r="F6" s="64">
        <f>SUM(F7:F9)</f>
        <v>1588</v>
      </c>
      <c r="G6" s="64">
        <f>H6</f>
        <v>23</v>
      </c>
      <c r="H6" s="64">
        <f>SUM(H7:H9)</f>
        <v>23</v>
      </c>
      <c r="I6" s="9"/>
      <c r="J6" s="9"/>
      <c r="K6" s="9"/>
      <c r="L6" s="23"/>
      <c r="M6" s="9"/>
      <c r="N6" s="9"/>
      <c r="O6" s="9"/>
      <c r="P6" s="9"/>
      <c r="Q6" s="27" t="e">
        <f>SUM(Q9:Q9)</f>
        <v>#VALUE!</v>
      </c>
    </row>
    <row r="7" spans="1:17" ht="30" customHeight="1">
      <c r="A7" s="70">
        <v>1</v>
      </c>
      <c r="B7" s="70" t="s">
        <v>213</v>
      </c>
      <c r="C7" s="70" t="s">
        <v>214</v>
      </c>
      <c r="D7" s="70">
        <v>769</v>
      </c>
      <c r="E7" s="70" t="s">
        <v>216</v>
      </c>
      <c r="F7" s="64">
        <v>198</v>
      </c>
      <c r="G7" s="60">
        <f>H7</f>
        <v>17</v>
      </c>
      <c r="H7" s="64">
        <v>17</v>
      </c>
      <c r="I7" s="9">
        <v>55400</v>
      </c>
      <c r="J7" s="9"/>
      <c r="K7" s="9" t="s">
        <v>219</v>
      </c>
      <c r="L7" s="23"/>
      <c r="M7" s="9"/>
      <c r="N7" s="9"/>
      <c r="O7" s="9"/>
      <c r="P7" s="9"/>
    </row>
    <row r="8" spans="1:17" s="2" customFormat="1" ht="30" customHeight="1">
      <c r="A8" s="69">
        <v>2</v>
      </c>
      <c r="B8" s="69" t="s">
        <v>213</v>
      </c>
      <c r="C8" s="69" t="s">
        <v>215</v>
      </c>
      <c r="D8" s="6" t="s">
        <v>217</v>
      </c>
      <c r="E8" s="69" t="s">
        <v>216</v>
      </c>
      <c r="F8" s="60">
        <v>797</v>
      </c>
      <c r="G8" s="60">
        <f>H8</f>
        <v>1</v>
      </c>
      <c r="H8" s="60">
        <v>1</v>
      </c>
      <c r="I8" s="3">
        <v>54100</v>
      </c>
      <c r="J8" s="3"/>
      <c r="K8" s="3" t="s">
        <v>220</v>
      </c>
      <c r="L8" s="17"/>
      <c r="M8" s="3"/>
      <c r="N8" s="69"/>
      <c r="O8" s="69"/>
      <c r="P8" s="3"/>
      <c r="Q8" s="1">
        <f>I8*G8*$Q$3</f>
        <v>135250</v>
      </c>
    </row>
    <row r="9" spans="1:17" s="2" customFormat="1" ht="30" customHeight="1">
      <c r="A9" s="66">
        <v>2</v>
      </c>
      <c r="B9" s="69" t="s">
        <v>213</v>
      </c>
      <c r="C9" s="69" t="s">
        <v>215</v>
      </c>
      <c r="D9" s="6" t="s">
        <v>223</v>
      </c>
      <c r="E9" s="69" t="s">
        <v>224</v>
      </c>
      <c r="F9" s="60">
        <v>593</v>
      </c>
      <c r="G9" s="60">
        <f>H9</f>
        <v>5</v>
      </c>
      <c r="H9" s="60">
        <v>5</v>
      </c>
      <c r="I9" s="3" t="s">
        <v>225</v>
      </c>
      <c r="J9" s="3"/>
      <c r="K9" s="3" t="s">
        <v>220</v>
      </c>
      <c r="L9" s="17"/>
      <c r="M9" s="3"/>
      <c r="N9" s="66"/>
      <c r="O9" s="66"/>
      <c r="P9" s="3"/>
      <c r="Q9" s="1" t="e">
        <f>I9*G9*$Q$3</f>
        <v>#VALUE!</v>
      </c>
    </row>
  </sheetData>
  <mergeCells count="17">
    <mergeCell ref="K2:L2"/>
    <mergeCell ref="M2:O2"/>
    <mergeCell ref="A3:A5"/>
    <mergeCell ref="B3:C3"/>
    <mergeCell ref="D3:D5"/>
    <mergeCell ref="E3:E5"/>
    <mergeCell ref="F3:H3"/>
    <mergeCell ref="I3:I5"/>
    <mergeCell ref="J3:J5"/>
    <mergeCell ref="K3:L3"/>
    <mergeCell ref="A6:E6"/>
    <mergeCell ref="M3:O3"/>
    <mergeCell ref="P3:P5"/>
    <mergeCell ref="B4:B5"/>
    <mergeCell ref="C4:C5"/>
    <mergeCell ref="F4:F5"/>
    <mergeCell ref="G4:H4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56" fitToHeight="0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33"/>
  <sheetViews>
    <sheetView showZeros="0" tabSelected="1" view="pageBreakPreview" zoomScaleSheetLayoutView="100" workbookViewId="0">
      <selection activeCell="A19" sqref="A19:L19"/>
    </sheetView>
  </sheetViews>
  <sheetFormatPr defaultRowHeight="13.5"/>
  <cols>
    <col min="1" max="1" width="7.125" style="41" customWidth="1"/>
    <col min="2" max="3" width="3.5" style="41" customWidth="1"/>
    <col min="4" max="4" width="6.75" style="41" customWidth="1"/>
    <col min="5" max="5" width="7.375" style="41" customWidth="1"/>
    <col min="6" max="7" width="6.25" style="41" customWidth="1"/>
    <col min="8" max="8" width="7.75" style="41" customWidth="1"/>
    <col min="9" max="9" width="9.625" style="41" bestFit="1" customWidth="1"/>
    <col min="10" max="10" width="15.25" style="41" customWidth="1"/>
    <col min="11" max="11" width="9.5" style="41" customWidth="1"/>
    <col min="12" max="12" width="6.75" style="41" customWidth="1"/>
    <col min="13" max="13" width="9" style="41"/>
    <col min="14" max="14" width="9.875" style="41" bestFit="1" customWidth="1"/>
    <col min="15" max="16384" width="9" style="41"/>
  </cols>
  <sheetData>
    <row r="1" spans="1:15" ht="23.25" customHeight="1">
      <c r="A1" s="150" t="s">
        <v>144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5" ht="20.25" customHeight="1">
      <c r="A2" s="151" t="s">
        <v>145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</row>
    <row r="3" spans="1:15" ht="30" customHeight="1">
      <c r="A3" s="145" t="s">
        <v>146</v>
      </c>
      <c r="B3" s="146"/>
      <c r="C3" s="146"/>
      <c r="D3" s="146"/>
      <c r="E3" s="146"/>
      <c r="F3" s="148" t="s">
        <v>200</v>
      </c>
      <c r="G3" s="148"/>
      <c r="H3" s="148"/>
      <c r="I3" s="148"/>
      <c r="J3" s="148"/>
      <c r="K3" s="148"/>
      <c r="L3" s="149"/>
      <c r="N3" s="54">
        <v>11</v>
      </c>
      <c r="O3" s="41" t="str">
        <f>VLOOKUP($N3,'토지조서(전체)'!$A$8:$M$19,9,0)</f>
        <v>아산시 인주면 현대로727번길 20</v>
      </c>
    </row>
    <row r="4" spans="1:15" ht="30" customHeight="1">
      <c r="A4" s="145" t="s">
        <v>147</v>
      </c>
      <c r="B4" s="146"/>
      <c r="C4" s="146"/>
      <c r="D4" s="146"/>
      <c r="E4" s="146"/>
      <c r="F4" s="148"/>
      <c r="G4" s="148"/>
      <c r="H4" s="148"/>
      <c r="I4" s="148"/>
      <c r="J4" s="148"/>
      <c r="K4" s="148"/>
      <c r="L4" s="149"/>
      <c r="N4" s="55">
        <v>14</v>
      </c>
      <c r="O4" s="41" t="e">
        <f>VLOOKUP($N4,'토지조서(전체)'!$A$8:$M$19,9,0)</f>
        <v>#N/A</v>
      </c>
    </row>
    <row r="5" spans="1:15" ht="30" customHeight="1">
      <c r="A5" s="145" t="s">
        <v>148</v>
      </c>
      <c r="B5" s="146"/>
      <c r="C5" s="147" t="s">
        <v>149</v>
      </c>
      <c r="D5" s="147"/>
      <c r="E5" s="147"/>
      <c r="F5" s="148" t="s">
        <v>150</v>
      </c>
      <c r="G5" s="148"/>
      <c r="H5" s="148"/>
      <c r="I5" s="148"/>
      <c r="J5" s="148"/>
      <c r="K5" s="148"/>
      <c r="L5" s="149"/>
      <c r="N5" s="56">
        <v>15</v>
      </c>
      <c r="O5" s="41" t="e">
        <f>VLOOKUP($N5,'토지조서(전체)'!$A$8:$M$19,9,0)</f>
        <v>#N/A</v>
      </c>
    </row>
    <row r="6" spans="1:15" ht="30" customHeight="1">
      <c r="A6" s="145"/>
      <c r="B6" s="146"/>
      <c r="C6" s="147" t="s">
        <v>151</v>
      </c>
      <c r="D6" s="147"/>
      <c r="E6" s="147"/>
      <c r="F6" s="148" t="s">
        <v>152</v>
      </c>
      <c r="G6" s="148"/>
      <c r="H6" s="148"/>
      <c r="I6" s="148"/>
      <c r="J6" s="148"/>
      <c r="K6" s="148"/>
      <c r="L6" s="149"/>
      <c r="N6" s="56">
        <v>17</v>
      </c>
      <c r="O6" s="41" t="e">
        <f>VLOOKUP($N6,'토지조서(전체)'!$A$8:$M$19,9,0)</f>
        <v>#N/A</v>
      </c>
    </row>
    <row r="7" spans="1:15" ht="30" customHeight="1">
      <c r="A7" s="145" t="s">
        <v>153</v>
      </c>
      <c r="B7" s="146"/>
      <c r="C7" s="147" t="s">
        <v>149</v>
      </c>
      <c r="D7" s="147"/>
      <c r="E7" s="147"/>
      <c r="F7" s="148" t="s">
        <v>201</v>
      </c>
      <c r="G7" s="148"/>
      <c r="H7" s="148"/>
      <c r="I7" s="148"/>
      <c r="J7" s="148"/>
      <c r="K7" s="148"/>
      <c r="L7" s="149"/>
      <c r="N7" s="56">
        <v>18</v>
      </c>
      <c r="O7" s="41" t="e">
        <f>VLOOKUP($N7,'토지조서(전체)'!$A$8:$M$19,9,0)</f>
        <v>#N/A</v>
      </c>
    </row>
    <row r="8" spans="1:15" ht="30" customHeight="1">
      <c r="A8" s="145"/>
      <c r="B8" s="146"/>
      <c r="C8" s="147" t="s">
        <v>151</v>
      </c>
      <c r="D8" s="147"/>
      <c r="E8" s="147"/>
      <c r="F8" s="148" t="s">
        <v>202</v>
      </c>
      <c r="G8" s="148"/>
      <c r="H8" s="148"/>
      <c r="I8" s="148"/>
      <c r="J8" s="148"/>
      <c r="K8" s="148"/>
      <c r="L8" s="149"/>
    </row>
    <row r="9" spans="1:15" ht="6.75" customHeight="1">
      <c r="A9" s="141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</row>
    <row r="10" spans="1:15" ht="25.5" customHeight="1">
      <c r="A10" s="142" t="s">
        <v>154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4"/>
    </row>
    <row r="11" spans="1:15" ht="14.25" customHeight="1">
      <c r="A11" s="140" t="s">
        <v>155</v>
      </c>
      <c r="B11" s="134" t="s">
        <v>156</v>
      </c>
      <c r="C11" s="134"/>
      <c r="D11" s="134" t="s">
        <v>157</v>
      </c>
      <c r="E11" s="42" t="s">
        <v>158</v>
      </c>
      <c r="F11" s="134" t="s">
        <v>159</v>
      </c>
      <c r="G11" s="134" t="s">
        <v>160</v>
      </c>
      <c r="H11" s="134" t="s">
        <v>161</v>
      </c>
      <c r="I11" s="134" t="s">
        <v>162</v>
      </c>
      <c r="J11" s="134"/>
      <c r="K11" s="134"/>
      <c r="L11" s="139" t="s">
        <v>192</v>
      </c>
    </row>
    <row r="12" spans="1:15" ht="14.25" customHeight="1">
      <c r="A12" s="140"/>
      <c r="B12" s="134"/>
      <c r="C12" s="134"/>
      <c r="D12" s="134"/>
      <c r="E12" s="43" t="s">
        <v>163</v>
      </c>
      <c r="F12" s="134"/>
      <c r="G12" s="134"/>
      <c r="H12" s="134"/>
      <c r="I12" s="134" t="s">
        <v>164</v>
      </c>
      <c r="J12" s="134" t="s">
        <v>151</v>
      </c>
      <c r="K12" s="134" t="s">
        <v>165</v>
      </c>
      <c r="L12" s="139"/>
    </row>
    <row r="13" spans="1:15" ht="14.25" customHeight="1">
      <c r="A13" s="140"/>
      <c r="B13" s="135" t="s">
        <v>166</v>
      </c>
      <c r="C13" s="135"/>
      <c r="D13" s="134"/>
      <c r="E13" s="43" t="s">
        <v>167</v>
      </c>
      <c r="F13" s="134"/>
      <c r="G13" s="134"/>
      <c r="H13" s="134"/>
      <c r="I13" s="134"/>
      <c r="J13" s="134"/>
      <c r="K13" s="134"/>
      <c r="L13" s="139"/>
    </row>
    <row r="14" spans="1:15" ht="14.25" customHeight="1">
      <c r="A14" s="140"/>
      <c r="B14" s="136" t="s">
        <v>168</v>
      </c>
      <c r="C14" s="136"/>
      <c r="D14" s="134"/>
      <c r="E14" s="44" t="s">
        <v>169</v>
      </c>
      <c r="F14" s="45" t="s">
        <v>170</v>
      </c>
      <c r="G14" s="45" t="s">
        <v>171</v>
      </c>
      <c r="H14" s="134"/>
      <c r="I14" s="134"/>
      <c r="J14" s="134"/>
      <c r="K14" s="134"/>
      <c r="L14" s="139"/>
    </row>
    <row r="15" spans="1:15" ht="37.5" customHeight="1">
      <c r="A15" s="72" t="s">
        <v>203</v>
      </c>
      <c r="B15" s="139" t="s">
        <v>205</v>
      </c>
      <c r="C15" s="140"/>
      <c r="D15" s="71" t="s">
        <v>206</v>
      </c>
      <c r="E15" s="46" t="s">
        <v>207</v>
      </c>
      <c r="F15" s="58">
        <v>214</v>
      </c>
      <c r="G15" s="58">
        <v>16</v>
      </c>
      <c r="H15" s="73" t="s">
        <v>212</v>
      </c>
      <c r="I15" s="52" t="s">
        <v>208</v>
      </c>
      <c r="J15" s="52" t="s">
        <v>209</v>
      </c>
      <c r="K15" s="52" t="s">
        <v>210</v>
      </c>
      <c r="L15" s="59"/>
    </row>
    <row r="16" spans="1:15" ht="35.25" customHeight="1">
      <c r="A16" s="137" t="s">
        <v>172</v>
      </c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</row>
    <row r="17" spans="1:12" ht="15.75" customHeight="1">
      <c r="A17" s="138"/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</row>
    <row r="18" spans="1:12" ht="30" customHeight="1">
      <c r="A18" s="127" t="s">
        <v>173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</row>
    <row r="19" spans="1:12" ht="14.25" customHeight="1">
      <c r="A19" s="127"/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</row>
    <row r="20" spans="1:12" ht="25.5" customHeight="1">
      <c r="A20" s="128" t="s">
        <v>211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</row>
    <row r="21" spans="1:12" ht="14.25" customHeight="1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</row>
    <row r="22" spans="1:12" ht="31.5" customHeight="1">
      <c r="A22" s="47"/>
      <c r="B22" s="47"/>
      <c r="C22" s="47"/>
      <c r="D22" s="47"/>
      <c r="E22" s="47"/>
      <c r="F22" s="47"/>
      <c r="G22" s="129" t="s">
        <v>174</v>
      </c>
      <c r="H22" s="129"/>
      <c r="I22" s="129" t="s">
        <v>175</v>
      </c>
      <c r="J22" s="129"/>
      <c r="K22" s="48"/>
      <c r="L22" s="49" t="s">
        <v>176</v>
      </c>
    </row>
    <row r="23" spans="1:12" ht="31.5" customHeight="1">
      <c r="A23" s="47"/>
      <c r="B23" s="47"/>
      <c r="C23" s="47"/>
      <c r="D23" s="47"/>
      <c r="E23" s="47"/>
      <c r="F23" s="47"/>
      <c r="G23" s="129" t="s">
        <v>177</v>
      </c>
      <c r="H23" s="129"/>
      <c r="I23" s="129" t="str">
        <f>F7</f>
        <v>박정순</v>
      </c>
      <c r="J23" s="129"/>
      <c r="K23" s="47"/>
      <c r="L23" s="49" t="s">
        <v>178</v>
      </c>
    </row>
    <row r="24" spans="1:12" ht="31.5" customHeight="1">
      <c r="A24" s="50"/>
      <c r="B24" s="50"/>
      <c r="C24" s="50"/>
      <c r="D24" s="50"/>
      <c r="E24" s="50"/>
      <c r="F24" s="50"/>
      <c r="G24" s="130" t="s">
        <v>179</v>
      </c>
      <c r="H24" s="130"/>
      <c r="I24" s="130" t="str">
        <f>I15</f>
        <v>천안축산업
협동조합</v>
      </c>
      <c r="J24" s="130"/>
      <c r="K24" s="50"/>
      <c r="L24" s="51" t="s">
        <v>178</v>
      </c>
    </row>
    <row r="25" spans="1:12">
      <c r="A25" s="131" t="s">
        <v>180</v>
      </c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</row>
    <row r="26" spans="1:12" ht="20.25" customHeight="1" thickBot="1">
      <c r="A26" s="132" t="s">
        <v>181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</row>
    <row r="27" spans="1:12" ht="18.75" customHeight="1" thickTop="1">
      <c r="A27" s="133" t="s">
        <v>182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</row>
    <row r="28" spans="1:12">
      <c r="A28" s="126" t="s">
        <v>183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</row>
    <row r="29" spans="1:12">
      <c r="A29" s="123" t="s">
        <v>184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</row>
    <row r="30" spans="1:12">
      <c r="A30" s="123" t="s">
        <v>185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</row>
    <row r="31" spans="1:12">
      <c r="A31" s="123" t="s">
        <v>186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</row>
    <row r="32" spans="1:12">
      <c r="A32" s="124" t="s">
        <v>187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</row>
    <row r="33" spans="1:12">
      <c r="A33" s="125" t="s">
        <v>188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</row>
  </sheetData>
  <mergeCells count="53">
    <mergeCell ref="A1:L1"/>
    <mergeCell ref="A2:L2"/>
    <mergeCell ref="A3:E3"/>
    <mergeCell ref="F3:L3"/>
    <mergeCell ref="A4:E4"/>
    <mergeCell ref="F4:L4"/>
    <mergeCell ref="A7:B8"/>
    <mergeCell ref="C7:E7"/>
    <mergeCell ref="F7:L7"/>
    <mergeCell ref="C8:E8"/>
    <mergeCell ref="F8:L8"/>
    <mergeCell ref="A5:B6"/>
    <mergeCell ref="C5:E5"/>
    <mergeCell ref="F5:L5"/>
    <mergeCell ref="C6:E6"/>
    <mergeCell ref="F6:L6"/>
    <mergeCell ref="A9:L9"/>
    <mergeCell ref="A10:L10"/>
    <mergeCell ref="A11:A14"/>
    <mergeCell ref="B11:C12"/>
    <mergeCell ref="D11:D14"/>
    <mergeCell ref="F11:F13"/>
    <mergeCell ref="G11:G13"/>
    <mergeCell ref="H11:H14"/>
    <mergeCell ref="I11:K11"/>
    <mergeCell ref="L11:L14"/>
    <mergeCell ref="A18:L18"/>
    <mergeCell ref="I12:I14"/>
    <mergeCell ref="J12:J14"/>
    <mergeCell ref="K12:K14"/>
    <mergeCell ref="B13:C13"/>
    <mergeCell ref="B14:C14"/>
    <mergeCell ref="A16:L16"/>
    <mergeCell ref="A17:L17"/>
    <mergeCell ref="B15:C15"/>
    <mergeCell ref="A28:L28"/>
    <mergeCell ref="A19:L19"/>
    <mergeCell ref="A20:L20"/>
    <mergeCell ref="A21:L21"/>
    <mergeCell ref="G22:H22"/>
    <mergeCell ref="I22:J22"/>
    <mergeCell ref="G23:H23"/>
    <mergeCell ref="I23:J23"/>
    <mergeCell ref="G24:H24"/>
    <mergeCell ref="I24:J24"/>
    <mergeCell ref="A25:L25"/>
    <mergeCell ref="A26:L26"/>
    <mergeCell ref="A27:L27"/>
    <mergeCell ref="A29:L29"/>
    <mergeCell ref="A30:L30"/>
    <mergeCell ref="A31:L31"/>
    <mergeCell ref="A32:L32"/>
    <mergeCell ref="A33:L33"/>
  </mergeCells>
  <phoneticPr fontId="2" type="noConversion"/>
  <conditionalFormatting sqref="O3:O7">
    <cfRule type="cellIs" dxfId="0" priority="2" operator="equal">
      <formula>$O$3</formula>
    </cfRule>
  </conditionalFormatting>
  <pageMargins left="0.23622047244094491" right="0.23622047244094491" top="0.74803149606299213" bottom="0.55118110236220474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S41"/>
  <sheetViews>
    <sheetView topLeftCell="A28" workbookViewId="0">
      <selection activeCell="A2" sqref="A2:A41"/>
    </sheetView>
  </sheetViews>
  <sheetFormatPr defaultRowHeight="16.5"/>
  <sheetData>
    <row r="2" spans="1:19">
      <c r="A2">
        <v>336</v>
      </c>
      <c r="B2">
        <v>1</v>
      </c>
      <c r="D2" t="s">
        <v>73</v>
      </c>
      <c r="G2" s="7" t="s">
        <v>72</v>
      </c>
      <c r="H2" s="26" t="s">
        <v>73</v>
      </c>
      <c r="I2" s="3">
        <v>40</v>
      </c>
      <c r="J2" s="3">
        <f>I2-K2</f>
        <v>0</v>
      </c>
      <c r="K2" s="3">
        <v>40</v>
      </c>
      <c r="L2" s="3">
        <v>73400</v>
      </c>
      <c r="M2" s="3"/>
      <c r="N2" s="11" t="s">
        <v>34</v>
      </c>
      <c r="O2" s="18" t="s">
        <v>35</v>
      </c>
      <c r="P2" s="8"/>
      <c r="Q2" s="8"/>
      <c r="R2" s="8"/>
      <c r="S2" s="4"/>
    </row>
    <row r="3" spans="1:19">
      <c r="A3">
        <v>336</v>
      </c>
      <c r="B3">
        <v>5</v>
      </c>
      <c r="D3" t="s">
        <v>26</v>
      </c>
      <c r="G3" s="7" t="s">
        <v>74</v>
      </c>
      <c r="H3" s="26" t="s">
        <v>26</v>
      </c>
      <c r="I3" s="3">
        <v>76</v>
      </c>
      <c r="J3" s="3">
        <f t="shared" ref="J3:J41" si="0">I3-K3</f>
        <v>73</v>
      </c>
      <c r="K3" s="3">
        <v>3</v>
      </c>
      <c r="L3" s="3">
        <v>12500</v>
      </c>
      <c r="M3" s="3"/>
      <c r="N3" s="11" t="s">
        <v>126</v>
      </c>
      <c r="O3" s="18"/>
      <c r="P3" s="3"/>
      <c r="Q3" s="26"/>
      <c r="R3" s="26"/>
      <c r="S3" s="4"/>
    </row>
    <row r="4" spans="1:19" s="38" customFormat="1">
      <c r="A4" s="38">
        <v>336</v>
      </c>
      <c r="B4" s="38">
        <v>6</v>
      </c>
      <c r="D4" s="38" t="s">
        <v>26</v>
      </c>
      <c r="G4" s="38" t="s">
        <v>128</v>
      </c>
      <c r="H4" s="38" t="s">
        <v>129</v>
      </c>
      <c r="I4" s="38">
        <v>11</v>
      </c>
      <c r="J4" s="3">
        <f t="shared" si="0"/>
        <v>11</v>
      </c>
      <c r="K4" s="38">
        <v>0</v>
      </c>
      <c r="L4" s="38">
        <v>12500</v>
      </c>
      <c r="N4" s="38" t="s">
        <v>126</v>
      </c>
    </row>
    <row r="5" spans="1:19" ht="27">
      <c r="A5">
        <v>339</v>
      </c>
      <c r="B5">
        <v>6</v>
      </c>
      <c r="D5" t="s">
        <v>76</v>
      </c>
      <c r="G5" s="6" t="s">
        <v>75</v>
      </c>
      <c r="H5" s="26" t="s">
        <v>76</v>
      </c>
      <c r="I5" s="3">
        <v>50</v>
      </c>
      <c r="J5" s="3">
        <f t="shared" si="0"/>
        <v>0</v>
      </c>
      <c r="K5" s="3">
        <v>50</v>
      </c>
      <c r="L5" s="3">
        <v>55500</v>
      </c>
      <c r="M5" s="3"/>
      <c r="N5" s="11" t="s">
        <v>36</v>
      </c>
      <c r="O5" s="18" t="s">
        <v>37</v>
      </c>
      <c r="P5" s="8" t="s">
        <v>31</v>
      </c>
      <c r="Q5" s="26" t="s">
        <v>38</v>
      </c>
      <c r="R5" s="26" t="s">
        <v>39</v>
      </c>
      <c r="S5" s="4"/>
    </row>
    <row r="6" spans="1:19" ht="27">
      <c r="A6">
        <v>339</v>
      </c>
      <c r="B6">
        <v>7</v>
      </c>
      <c r="D6" t="s">
        <v>78</v>
      </c>
      <c r="G6" s="6" t="s">
        <v>77</v>
      </c>
      <c r="H6" s="26" t="s">
        <v>78</v>
      </c>
      <c r="I6" s="3">
        <v>16</v>
      </c>
      <c r="J6" s="3">
        <f t="shared" si="0"/>
        <v>0</v>
      </c>
      <c r="K6" s="3">
        <v>16</v>
      </c>
      <c r="L6" s="3">
        <v>55500</v>
      </c>
      <c r="M6" s="3"/>
      <c r="N6" s="11" t="s">
        <v>29</v>
      </c>
      <c r="O6" s="18" t="s">
        <v>127</v>
      </c>
      <c r="P6" s="3"/>
      <c r="Q6" s="3"/>
      <c r="R6" s="3"/>
      <c r="S6" s="4"/>
    </row>
    <row r="7" spans="1:19">
      <c r="A7">
        <v>353</v>
      </c>
      <c r="B7">
        <v>7</v>
      </c>
      <c r="D7" t="s">
        <v>76</v>
      </c>
      <c r="G7" s="7" t="s">
        <v>79</v>
      </c>
      <c r="H7" s="26" t="s">
        <v>76</v>
      </c>
      <c r="I7" s="3">
        <v>49</v>
      </c>
      <c r="J7" s="3">
        <f t="shared" si="0"/>
        <v>0</v>
      </c>
      <c r="K7" s="3">
        <v>49</v>
      </c>
      <c r="L7" s="3">
        <v>55500</v>
      </c>
      <c r="M7" s="3"/>
      <c r="N7" s="11" t="s">
        <v>40</v>
      </c>
      <c r="O7" s="17" t="s">
        <v>41</v>
      </c>
      <c r="P7" s="8"/>
      <c r="Q7" s="8"/>
      <c r="R7" s="8"/>
      <c r="S7" s="4"/>
    </row>
    <row r="8" spans="1:19">
      <c r="A8">
        <v>354</v>
      </c>
      <c r="B8">
        <v>1</v>
      </c>
      <c r="D8" t="s">
        <v>78</v>
      </c>
      <c r="G8" s="6" t="s">
        <v>80</v>
      </c>
      <c r="H8" s="26" t="s">
        <v>78</v>
      </c>
      <c r="I8" s="3">
        <v>3</v>
      </c>
      <c r="J8" s="3">
        <f t="shared" si="0"/>
        <v>0</v>
      </c>
      <c r="K8" s="3">
        <v>3</v>
      </c>
      <c r="L8" s="3">
        <v>18300</v>
      </c>
      <c r="M8" s="3"/>
      <c r="N8" s="3" t="s">
        <v>29</v>
      </c>
      <c r="O8" s="17" t="s">
        <v>30</v>
      </c>
      <c r="P8" s="3"/>
      <c r="Q8" s="26"/>
      <c r="R8" s="26"/>
      <c r="S8" s="4"/>
    </row>
    <row r="9" spans="1:19">
      <c r="A9">
        <v>354</v>
      </c>
      <c r="B9">
        <v>2</v>
      </c>
      <c r="D9" t="s">
        <v>76</v>
      </c>
      <c r="G9" s="6" t="s">
        <v>81</v>
      </c>
      <c r="H9" s="26" t="s">
        <v>76</v>
      </c>
      <c r="I9" s="3">
        <v>633</v>
      </c>
      <c r="J9" s="3">
        <f t="shared" si="0"/>
        <v>0</v>
      </c>
      <c r="K9" s="3">
        <v>633</v>
      </c>
      <c r="L9" s="3">
        <v>58800</v>
      </c>
      <c r="M9" s="3"/>
      <c r="N9" s="3" t="s">
        <v>42</v>
      </c>
      <c r="O9" s="17" t="s">
        <v>43</v>
      </c>
      <c r="P9" s="3"/>
      <c r="Q9" s="26"/>
      <c r="R9" s="26"/>
      <c r="S9" s="4"/>
    </row>
    <row r="10" spans="1:19">
      <c r="A10">
        <v>355</v>
      </c>
      <c r="B10">
        <v>1</v>
      </c>
      <c r="D10" t="s">
        <v>76</v>
      </c>
      <c r="G10" s="6" t="s">
        <v>82</v>
      </c>
      <c r="H10" s="26" t="s">
        <v>76</v>
      </c>
      <c r="I10" s="3">
        <v>593</v>
      </c>
      <c r="J10" s="3">
        <f t="shared" si="0"/>
        <v>0</v>
      </c>
      <c r="K10" s="3">
        <v>593</v>
      </c>
      <c r="L10" s="3">
        <v>58800</v>
      </c>
      <c r="M10" s="3"/>
      <c r="N10" s="3" t="s">
        <v>42</v>
      </c>
      <c r="O10" s="18" t="s">
        <v>43</v>
      </c>
      <c r="P10" s="8"/>
      <c r="Q10" s="8"/>
      <c r="R10" s="8"/>
      <c r="S10" s="4"/>
    </row>
    <row r="11" spans="1:19">
      <c r="A11">
        <v>356</v>
      </c>
      <c r="B11">
        <v>1</v>
      </c>
      <c r="D11" t="s">
        <v>76</v>
      </c>
      <c r="G11" s="6" t="s">
        <v>83</v>
      </c>
      <c r="H11" s="26" t="s">
        <v>76</v>
      </c>
      <c r="I11" s="3">
        <v>185</v>
      </c>
      <c r="J11" s="3">
        <f t="shared" si="0"/>
        <v>0</v>
      </c>
      <c r="K11" s="3">
        <v>185</v>
      </c>
      <c r="L11" s="3">
        <v>58800</v>
      </c>
      <c r="M11" s="26"/>
      <c r="N11" s="3" t="s">
        <v>44</v>
      </c>
      <c r="O11" s="17" t="s">
        <v>45</v>
      </c>
      <c r="P11" s="3"/>
      <c r="Q11" s="26"/>
      <c r="R11" s="26"/>
      <c r="S11" s="4"/>
    </row>
    <row r="12" spans="1:19" ht="54">
      <c r="A12">
        <v>357</v>
      </c>
      <c r="B12">
        <v>1</v>
      </c>
      <c r="D12" t="s">
        <v>76</v>
      </c>
      <c r="G12" s="6" t="s">
        <v>84</v>
      </c>
      <c r="H12" s="26" t="s">
        <v>76</v>
      </c>
      <c r="I12" s="3">
        <v>84</v>
      </c>
      <c r="J12" s="3">
        <f t="shared" si="0"/>
        <v>0</v>
      </c>
      <c r="K12" s="3">
        <v>84</v>
      </c>
      <c r="L12" s="3">
        <v>40200</v>
      </c>
      <c r="M12" s="3"/>
      <c r="N12" s="11" t="s">
        <v>46</v>
      </c>
      <c r="O12" s="18" t="s">
        <v>47</v>
      </c>
      <c r="P12" s="8" t="s">
        <v>31</v>
      </c>
      <c r="Q12" s="8" t="s">
        <v>48</v>
      </c>
      <c r="R12" s="8" t="s">
        <v>47</v>
      </c>
      <c r="S12" s="4"/>
    </row>
    <row r="13" spans="1:19">
      <c r="A13">
        <v>361</v>
      </c>
      <c r="B13">
        <v>4</v>
      </c>
      <c r="D13" t="s">
        <v>26</v>
      </c>
      <c r="G13" s="7" t="s">
        <v>85</v>
      </c>
      <c r="H13" s="26" t="s">
        <v>26</v>
      </c>
      <c r="I13" s="3">
        <v>53</v>
      </c>
      <c r="J13" s="3">
        <f t="shared" si="0"/>
        <v>42</v>
      </c>
      <c r="K13" s="3">
        <v>11</v>
      </c>
      <c r="L13" s="3">
        <v>16100</v>
      </c>
      <c r="M13" s="3"/>
      <c r="N13" s="11" t="s">
        <v>126</v>
      </c>
      <c r="O13" s="18"/>
      <c r="P13" s="3"/>
      <c r="Q13" s="26"/>
      <c r="R13" s="26"/>
      <c r="S13" s="4"/>
    </row>
    <row r="14" spans="1:19">
      <c r="A14">
        <v>361</v>
      </c>
      <c r="B14">
        <v>7</v>
      </c>
      <c r="D14" t="s">
        <v>87</v>
      </c>
      <c r="G14" s="7" t="s">
        <v>86</v>
      </c>
      <c r="H14" s="26" t="s">
        <v>87</v>
      </c>
      <c r="I14" s="3">
        <v>13</v>
      </c>
      <c r="J14" s="3">
        <f t="shared" si="0"/>
        <v>0</v>
      </c>
      <c r="K14" s="3">
        <v>13</v>
      </c>
      <c r="L14" s="3">
        <v>52000</v>
      </c>
      <c r="M14" s="3"/>
      <c r="N14" s="11" t="s">
        <v>28</v>
      </c>
      <c r="O14" s="18"/>
      <c r="P14" s="3"/>
      <c r="Q14" s="26"/>
      <c r="R14" s="26"/>
      <c r="S14" s="4"/>
    </row>
    <row r="15" spans="1:19" s="38" customFormat="1">
      <c r="A15" s="38">
        <v>361</v>
      </c>
      <c r="B15" s="38">
        <v>22</v>
      </c>
      <c r="D15" s="38" t="s">
        <v>26</v>
      </c>
      <c r="G15" s="38" t="s">
        <v>130</v>
      </c>
      <c r="H15" s="38" t="s">
        <v>129</v>
      </c>
      <c r="I15" s="38">
        <v>7</v>
      </c>
      <c r="J15" s="3">
        <f t="shared" si="0"/>
        <v>7</v>
      </c>
      <c r="K15" s="38">
        <v>0</v>
      </c>
      <c r="L15" s="38">
        <v>16100</v>
      </c>
      <c r="N15" s="38" t="s">
        <v>126</v>
      </c>
    </row>
    <row r="16" spans="1:19">
      <c r="A16">
        <v>361</v>
      </c>
      <c r="B16">
        <v>23</v>
      </c>
      <c r="D16" t="s">
        <v>76</v>
      </c>
      <c r="G16" s="6" t="s">
        <v>88</v>
      </c>
      <c r="H16" s="26" t="s">
        <v>76</v>
      </c>
      <c r="I16" s="3">
        <v>303</v>
      </c>
      <c r="J16" s="3">
        <f t="shared" si="0"/>
        <v>0</v>
      </c>
      <c r="K16" s="3">
        <v>303</v>
      </c>
      <c r="L16" s="3">
        <v>69900</v>
      </c>
      <c r="M16" s="3"/>
      <c r="N16" s="11" t="s">
        <v>28</v>
      </c>
      <c r="O16" s="18"/>
      <c r="P16" s="3"/>
      <c r="Q16" s="26"/>
      <c r="R16" s="26"/>
      <c r="S16" s="4"/>
    </row>
    <row r="17" spans="1:19" ht="27">
      <c r="A17">
        <v>361</v>
      </c>
      <c r="B17">
        <v>24</v>
      </c>
      <c r="D17" t="s">
        <v>78</v>
      </c>
      <c r="G17" s="7" t="s">
        <v>89</v>
      </c>
      <c r="H17" s="26" t="s">
        <v>78</v>
      </c>
      <c r="I17" s="3">
        <v>191</v>
      </c>
      <c r="J17" s="3">
        <f t="shared" si="0"/>
        <v>0</v>
      </c>
      <c r="K17" s="3">
        <v>191</v>
      </c>
      <c r="L17" s="3">
        <v>16100</v>
      </c>
      <c r="M17" s="3"/>
      <c r="N17" s="11" t="s">
        <v>29</v>
      </c>
      <c r="O17" s="18" t="s">
        <v>30</v>
      </c>
      <c r="P17" s="3"/>
      <c r="Q17" s="3"/>
      <c r="R17" s="3"/>
      <c r="S17" s="4"/>
    </row>
    <row r="18" spans="1:19" ht="27">
      <c r="A18">
        <v>361</v>
      </c>
      <c r="B18">
        <v>25</v>
      </c>
      <c r="D18" t="s">
        <v>78</v>
      </c>
      <c r="G18" s="7" t="s">
        <v>90</v>
      </c>
      <c r="H18" s="26" t="s">
        <v>78</v>
      </c>
      <c r="I18" s="3">
        <v>266</v>
      </c>
      <c r="J18" s="3">
        <f t="shared" si="0"/>
        <v>0</v>
      </c>
      <c r="K18" s="3">
        <v>266</v>
      </c>
      <c r="L18" s="3">
        <v>16100</v>
      </c>
      <c r="M18" s="3"/>
      <c r="N18" s="11" t="s">
        <v>29</v>
      </c>
      <c r="O18" s="17" t="s">
        <v>30</v>
      </c>
      <c r="P18" s="8"/>
      <c r="Q18" s="8"/>
      <c r="R18" s="8"/>
      <c r="S18" s="4"/>
    </row>
    <row r="19" spans="1:19">
      <c r="A19">
        <v>361</v>
      </c>
      <c r="B19">
        <v>26</v>
      </c>
      <c r="D19" t="s">
        <v>87</v>
      </c>
      <c r="G19" s="6" t="s">
        <v>91</v>
      </c>
      <c r="H19" s="26" t="s">
        <v>87</v>
      </c>
      <c r="I19" s="3">
        <v>371</v>
      </c>
      <c r="J19" s="3">
        <f t="shared" si="0"/>
        <v>0</v>
      </c>
      <c r="K19" s="3">
        <v>371</v>
      </c>
      <c r="L19" s="3">
        <v>67500</v>
      </c>
      <c r="M19" s="3"/>
      <c r="N19" s="3" t="s">
        <v>49</v>
      </c>
      <c r="O19" s="17" t="s">
        <v>50</v>
      </c>
      <c r="P19" s="3"/>
      <c r="Q19" s="26"/>
      <c r="R19" s="26"/>
      <c r="S19" s="4"/>
    </row>
    <row r="20" spans="1:19">
      <c r="A20">
        <v>361</v>
      </c>
      <c r="B20">
        <v>27</v>
      </c>
      <c r="D20" t="s">
        <v>87</v>
      </c>
      <c r="G20" s="6" t="s">
        <v>92</v>
      </c>
      <c r="H20" s="26" t="s">
        <v>87</v>
      </c>
      <c r="I20" s="3">
        <v>111</v>
      </c>
      <c r="J20" s="3">
        <f t="shared" si="0"/>
        <v>0</v>
      </c>
      <c r="K20" s="3">
        <v>111</v>
      </c>
      <c r="L20" s="3">
        <v>53600</v>
      </c>
      <c r="M20" s="3"/>
      <c r="N20" s="3" t="s">
        <v>28</v>
      </c>
      <c r="O20" s="17"/>
      <c r="P20" s="3"/>
      <c r="Q20" s="26"/>
      <c r="R20" s="26"/>
      <c r="S20" s="4"/>
    </row>
    <row r="21" spans="1:19">
      <c r="A21">
        <v>361</v>
      </c>
      <c r="B21">
        <v>28</v>
      </c>
      <c r="D21" t="s">
        <v>76</v>
      </c>
      <c r="G21" s="6" t="s">
        <v>93</v>
      </c>
      <c r="H21" s="26" t="s">
        <v>76</v>
      </c>
      <c r="I21" s="3">
        <v>233</v>
      </c>
      <c r="J21" s="3">
        <f t="shared" si="0"/>
        <v>0</v>
      </c>
      <c r="K21" s="3">
        <v>233</v>
      </c>
      <c r="L21" s="3">
        <v>55500</v>
      </c>
      <c r="M21" s="3"/>
      <c r="N21" s="11" t="s">
        <v>28</v>
      </c>
      <c r="O21" s="18"/>
      <c r="P21" s="3"/>
      <c r="Q21" s="26"/>
      <c r="R21" s="26"/>
      <c r="S21" s="4"/>
    </row>
    <row r="22" spans="1:19">
      <c r="A22">
        <v>361</v>
      </c>
      <c r="B22">
        <v>29</v>
      </c>
      <c r="D22" t="s">
        <v>87</v>
      </c>
      <c r="G22" s="7" t="s">
        <v>94</v>
      </c>
      <c r="H22" s="26" t="s">
        <v>87</v>
      </c>
      <c r="I22" s="3">
        <v>14</v>
      </c>
      <c r="J22" s="3">
        <f t="shared" si="0"/>
        <v>0</v>
      </c>
      <c r="K22" s="3">
        <v>14</v>
      </c>
      <c r="L22" s="3">
        <v>53600</v>
      </c>
      <c r="M22" s="3"/>
      <c r="N22" s="11" t="s">
        <v>28</v>
      </c>
      <c r="O22" s="18"/>
      <c r="P22" s="3"/>
      <c r="Q22" s="26"/>
      <c r="R22" s="26"/>
      <c r="S22" s="4"/>
    </row>
    <row r="23" spans="1:19">
      <c r="A23">
        <v>361</v>
      </c>
      <c r="B23">
        <v>30</v>
      </c>
      <c r="D23" t="s">
        <v>87</v>
      </c>
      <c r="G23" s="6" t="s">
        <v>95</v>
      </c>
      <c r="H23" s="26" t="s">
        <v>87</v>
      </c>
      <c r="I23" s="3">
        <v>30</v>
      </c>
      <c r="J23" s="3">
        <f t="shared" si="0"/>
        <v>0</v>
      </c>
      <c r="K23" s="3">
        <v>30</v>
      </c>
      <c r="L23" s="3">
        <v>53600</v>
      </c>
      <c r="M23" s="3"/>
      <c r="N23" s="11" t="s">
        <v>28</v>
      </c>
      <c r="O23" s="18"/>
      <c r="P23" s="3"/>
      <c r="Q23" s="3"/>
      <c r="R23" s="3"/>
      <c r="S23" s="4"/>
    </row>
    <row r="24" spans="1:19">
      <c r="A24">
        <v>397</v>
      </c>
      <c r="B24">
        <v>7</v>
      </c>
      <c r="D24" t="s">
        <v>26</v>
      </c>
      <c r="G24" s="6" t="s">
        <v>96</v>
      </c>
      <c r="H24" s="26" t="s">
        <v>26</v>
      </c>
      <c r="I24" s="3">
        <v>2</v>
      </c>
      <c r="J24" s="3">
        <f t="shared" si="0"/>
        <v>1</v>
      </c>
      <c r="K24" s="3">
        <v>1</v>
      </c>
      <c r="L24" s="3">
        <v>16100</v>
      </c>
      <c r="M24" s="3"/>
      <c r="N24" s="11" t="s">
        <v>28</v>
      </c>
      <c r="O24" s="17"/>
      <c r="P24" s="8"/>
      <c r="Q24" s="8"/>
      <c r="R24" s="8"/>
      <c r="S24" s="4"/>
    </row>
    <row r="25" spans="1:19">
      <c r="A25">
        <v>398</v>
      </c>
      <c r="B25">
        <v>1</v>
      </c>
      <c r="D25" t="s">
        <v>73</v>
      </c>
      <c r="G25" s="6" t="s">
        <v>97</v>
      </c>
      <c r="H25" s="26" t="s">
        <v>73</v>
      </c>
      <c r="I25" s="3">
        <v>166</v>
      </c>
      <c r="J25" s="3">
        <f t="shared" si="0"/>
        <v>9</v>
      </c>
      <c r="K25" s="3">
        <v>157</v>
      </c>
      <c r="L25" s="3">
        <v>47500</v>
      </c>
      <c r="M25" s="3"/>
      <c r="N25" s="3" t="s">
        <v>51</v>
      </c>
      <c r="O25" s="17" t="s">
        <v>52</v>
      </c>
      <c r="P25" s="3"/>
      <c r="Q25" s="26"/>
      <c r="R25" s="26"/>
      <c r="S25" s="4"/>
    </row>
    <row r="26" spans="1:19">
      <c r="A26">
        <v>398</v>
      </c>
      <c r="B26">
        <v>4</v>
      </c>
      <c r="D26" t="s">
        <v>26</v>
      </c>
      <c r="G26" s="7" t="s">
        <v>98</v>
      </c>
      <c r="H26" s="26" t="s">
        <v>26</v>
      </c>
      <c r="I26" s="3">
        <v>59</v>
      </c>
      <c r="J26" s="3">
        <f t="shared" si="0"/>
        <v>37</v>
      </c>
      <c r="K26" s="3">
        <v>22</v>
      </c>
      <c r="L26" s="3">
        <v>16100</v>
      </c>
      <c r="M26" s="3"/>
      <c r="N26" s="11" t="s">
        <v>28</v>
      </c>
      <c r="O26" s="18"/>
      <c r="P26" s="8"/>
      <c r="Q26" s="8"/>
      <c r="R26" s="8"/>
      <c r="S26" s="4"/>
    </row>
    <row r="27" spans="1:19">
      <c r="A27">
        <v>398</v>
      </c>
      <c r="B27">
        <v>10</v>
      </c>
      <c r="D27" t="s">
        <v>26</v>
      </c>
      <c r="G27" s="6" t="s">
        <v>99</v>
      </c>
      <c r="H27" s="26" t="s">
        <v>26</v>
      </c>
      <c r="I27" s="3">
        <v>77</v>
      </c>
      <c r="J27" s="3">
        <f t="shared" si="0"/>
        <v>76</v>
      </c>
      <c r="K27" s="3">
        <v>1</v>
      </c>
      <c r="L27" s="3">
        <v>16100</v>
      </c>
      <c r="M27" s="3"/>
      <c r="N27" s="11" t="s">
        <v>53</v>
      </c>
      <c r="O27" s="18" t="s">
        <v>35</v>
      </c>
      <c r="P27" s="3"/>
      <c r="Q27" s="26"/>
      <c r="R27" s="26"/>
      <c r="S27" s="4"/>
    </row>
    <row r="28" spans="1:19">
      <c r="A28">
        <v>398</v>
      </c>
      <c r="B28">
        <v>11</v>
      </c>
      <c r="D28" t="s">
        <v>73</v>
      </c>
      <c r="G28" s="7" t="s">
        <v>100</v>
      </c>
      <c r="H28" s="26" t="s">
        <v>73</v>
      </c>
      <c r="I28" s="3">
        <v>212</v>
      </c>
      <c r="J28" s="3">
        <f t="shared" si="0"/>
        <v>6</v>
      </c>
      <c r="K28" s="3">
        <v>206</v>
      </c>
      <c r="L28" s="3">
        <v>47500</v>
      </c>
      <c r="M28" s="3"/>
      <c r="N28" s="11" t="s">
        <v>54</v>
      </c>
      <c r="O28" s="18" t="s">
        <v>55</v>
      </c>
      <c r="P28" s="3" t="s">
        <v>32</v>
      </c>
      <c r="Q28" s="26" t="s">
        <v>56</v>
      </c>
      <c r="R28" s="26" t="s">
        <v>57</v>
      </c>
      <c r="S28" s="4"/>
    </row>
    <row r="29" spans="1:19" ht="27">
      <c r="A29">
        <v>398</v>
      </c>
      <c r="B29">
        <v>12</v>
      </c>
      <c r="D29" t="s">
        <v>73</v>
      </c>
      <c r="G29" s="6" t="s">
        <v>101</v>
      </c>
      <c r="H29" s="26" t="s">
        <v>73</v>
      </c>
      <c r="I29" s="3">
        <v>124</v>
      </c>
      <c r="J29" s="3">
        <f t="shared" si="0"/>
        <v>0</v>
      </c>
      <c r="K29" s="3">
        <v>124</v>
      </c>
      <c r="L29" s="3">
        <v>47500</v>
      </c>
      <c r="M29" s="3"/>
      <c r="N29" s="11" t="s">
        <v>58</v>
      </c>
      <c r="O29" s="18" t="s">
        <v>59</v>
      </c>
      <c r="P29" s="3"/>
      <c r="Q29" s="3"/>
      <c r="R29" s="3"/>
      <c r="S29" s="4"/>
    </row>
    <row r="30" spans="1:19">
      <c r="A30">
        <v>398</v>
      </c>
      <c r="B30">
        <v>13</v>
      </c>
      <c r="D30" t="s">
        <v>73</v>
      </c>
      <c r="G30" s="6" t="s">
        <v>102</v>
      </c>
      <c r="H30" s="26" t="s">
        <v>73</v>
      </c>
      <c r="I30" s="3">
        <v>71</v>
      </c>
      <c r="J30" s="3">
        <f t="shared" si="0"/>
        <v>0</v>
      </c>
      <c r="K30" s="3">
        <v>71</v>
      </c>
      <c r="L30" s="3">
        <v>47500</v>
      </c>
      <c r="M30" s="3"/>
      <c r="N30" s="11" t="s">
        <v>60</v>
      </c>
      <c r="O30" s="17" t="s">
        <v>61</v>
      </c>
      <c r="P30" s="8"/>
      <c r="Q30" s="8"/>
      <c r="R30" s="8"/>
      <c r="S30" s="4"/>
    </row>
    <row r="31" spans="1:19">
      <c r="A31">
        <v>398</v>
      </c>
      <c r="B31">
        <v>14</v>
      </c>
      <c r="D31" t="s">
        <v>73</v>
      </c>
      <c r="G31" s="6" t="s">
        <v>103</v>
      </c>
      <c r="H31" s="26" t="s">
        <v>73</v>
      </c>
      <c r="I31" s="3">
        <v>46</v>
      </c>
      <c r="J31" s="3">
        <f t="shared" si="0"/>
        <v>0</v>
      </c>
      <c r="K31" s="3">
        <v>46</v>
      </c>
      <c r="L31" s="3">
        <v>47500</v>
      </c>
      <c r="M31" s="3"/>
      <c r="N31" s="3" t="s">
        <v>62</v>
      </c>
      <c r="O31" s="17" t="s">
        <v>63</v>
      </c>
      <c r="P31" s="3" t="s">
        <v>32</v>
      </c>
      <c r="Q31" s="26" t="s">
        <v>64</v>
      </c>
      <c r="R31" s="26" t="s">
        <v>65</v>
      </c>
      <c r="S31" s="4"/>
    </row>
    <row r="32" spans="1:19" s="38" customFormat="1">
      <c r="A32" s="38">
        <v>399</v>
      </c>
      <c r="B32" s="38">
        <v>6</v>
      </c>
      <c r="D32" s="38" t="s">
        <v>125</v>
      </c>
      <c r="G32" s="38" t="s">
        <v>131</v>
      </c>
      <c r="H32" s="38" t="s">
        <v>132</v>
      </c>
      <c r="I32" s="38">
        <v>28</v>
      </c>
      <c r="J32" s="3">
        <f t="shared" si="0"/>
        <v>28</v>
      </c>
      <c r="K32" s="38">
        <v>0</v>
      </c>
      <c r="L32" s="38">
        <v>67700</v>
      </c>
      <c r="N32" s="38" t="s">
        <v>133</v>
      </c>
      <c r="O32" s="38" t="s">
        <v>134</v>
      </c>
      <c r="P32" s="3" t="s">
        <v>31</v>
      </c>
      <c r="Q32" s="38" t="s">
        <v>135</v>
      </c>
      <c r="R32" s="38" t="s">
        <v>136</v>
      </c>
    </row>
    <row r="33" spans="1:19">
      <c r="A33">
        <v>400</v>
      </c>
      <c r="B33">
        <v>3</v>
      </c>
      <c r="D33" t="s">
        <v>73</v>
      </c>
      <c r="G33" s="7" t="s">
        <v>104</v>
      </c>
      <c r="H33" s="26" t="s">
        <v>73</v>
      </c>
      <c r="I33" s="3">
        <v>10</v>
      </c>
      <c r="J33" s="3">
        <f t="shared" si="0"/>
        <v>0</v>
      </c>
      <c r="K33" s="3">
        <v>10</v>
      </c>
      <c r="L33" s="3">
        <v>12500</v>
      </c>
      <c r="M33" s="3"/>
      <c r="N33" s="3" t="s">
        <v>66</v>
      </c>
      <c r="O33" s="17" t="s">
        <v>67</v>
      </c>
      <c r="P33" s="3"/>
      <c r="Q33" s="26"/>
      <c r="R33" s="26"/>
      <c r="S33" s="4"/>
    </row>
    <row r="34" spans="1:19">
      <c r="A34">
        <v>400</v>
      </c>
      <c r="B34">
        <v>12</v>
      </c>
      <c r="D34" t="s">
        <v>26</v>
      </c>
      <c r="G34" s="6" t="s">
        <v>105</v>
      </c>
      <c r="H34" s="26" t="s">
        <v>26</v>
      </c>
      <c r="I34" s="3">
        <v>14</v>
      </c>
      <c r="J34" s="3">
        <f t="shared" si="0"/>
        <v>13</v>
      </c>
      <c r="K34" s="3">
        <v>1</v>
      </c>
      <c r="L34" s="3">
        <v>18300</v>
      </c>
      <c r="M34" s="3"/>
      <c r="N34" s="3" t="s">
        <v>66</v>
      </c>
      <c r="O34" s="18" t="s">
        <v>67</v>
      </c>
      <c r="P34" s="8"/>
      <c r="Q34" s="8"/>
      <c r="R34" s="8"/>
      <c r="S34" s="4"/>
    </row>
    <row r="35" spans="1:19">
      <c r="A35">
        <v>401</v>
      </c>
      <c r="B35">
        <v>1</v>
      </c>
      <c r="D35" t="s">
        <v>76</v>
      </c>
      <c r="G35" s="6" t="s">
        <v>106</v>
      </c>
      <c r="H35" s="26" t="s">
        <v>76</v>
      </c>
      <c r="I35" s="3">
        <v>413</v>
      </c>
      <c r="J35" s="3">
        <f t="shared" si="0"/>
        <v>44</v>
      </c>
      <c r="K35" s="3">
        <v>369</v>
      </c>
      <c r="L35" s="3">
        <v>64300</v>
      </c>
      <c r="M35" s="3"/>
      <c r="N35" s="3" t="s">
        <v>46</v>
      </c>
      <c r="O35" s="17" t="s">
        <v>47</v>
      </c>
      <c r="P35" s="3" t="s">
        <v>31</v>
      </c>
      <c r="Q35" s="26" t="s">
        <v>48</v>
      </c>
      <c r="R35" s="26" t="s">
        <v>47</v>
      </c>
      <c r="S35" s="4"/>
    </row>
    <row r="36" spans="1:19" ht="40.5">
      <c r="A36">
        <v>402</v>
      </c>
      <c r="B36">
        <v>7</v>
      </c>
      <c r="D36" t="s">
        <v>76</v>
      </c>
      <c r="G36" s="6" t="s">
        <v>107</v>
      </c>
      <c r="H36" s="26" t="s">
        <v>76</v>
      </c>
      <c r="I36" s="3">
        <v>688</v>
      </c>
      <c r="J36" s="3">
        <f t="shared" si="0"/>
        <v>15</v>
      </c>
      <c r="K36" s="3">
        <v>673</v>
      </c>
      <c r="L36" s="3">
        <v>69900</v>
      </c>
      <c r="M36" s="3"/>
      <c r="N36" s="11" t="s">
        <v>68</v>
      </c>
      <c r="O36" s="18" t="s">
        <v>69</v>
      </c>
      <c r="P36" s="8"/>
      <c r="Q36" s="8"/>
      <c r="R36" s="8"/>
      <c r="S36" s="4"/>
    </row>
    <row r="37" spans="1:19" ht="27">
      <c r="A37">
        <v>403</v>
      </c>
      <c r="B37">
        <v>1</v>
      </c>
      <c r="D37" t="s">
        <v>76</v>
      </c>
      <c r="G37" s="6" t="s">
        <v>108</v>
      </c>
      <c r="H37" s="26" t="s">
        <v>76</v>
      </c>
      <c r="I37" s="3">
        <v>760</v>
      </c>
      <c r="J37" s="3">
        <f t="shared" si="0"/>
        <v>0</v>
      </c>
      <c r="K37" s="3">
        <v>760</v>
      </c>
      <c r="L37" s="3">
        <v>58800</v>
      </c>
      <c r="M37" s="3"/>
      <c r="N37" s="11" t="s">
        <v>70</v>
      </c>
      <c r="O37" s="18" t="s">
        <v>71</v>
      </c>
      <c r="P37" s="3"/>
      <c r="Q37" s="26"/>
      <c r="R37" s="26"/>
      <c r="S37" s="4"/>
    </row>
    <row r="38" spans="1:19" s="38" customFormat="1">
      <c r="A38" s="38">
        <v>411</v>
      </c>
      <c r="B38" s="38">
        <v>10</v>
      </c>
      <c r="D38" s="38" t="s">
        <v>26</v>
      </c>
      <c r="G38" s="38" t="s">
        <v>137</v>
      </c>
      <c r="H38" s="38" t="s">
        <v>129</v>
      </c>
      <c r="I38" s="38">
        <v>13</v>
      </c>
      <c r="J38" s="3">
        <f t="shared" si="0"/>
        <v>13</v>
      </c>
      <c r="K38" s="38">
        <v>0</v>
      </c>
      <c r="L38" s="38">
        <v>19300</v>
      </c>
      <c r="N38" s="38" t="s">
        <v>126</v>
      </c>
    </row>
    <row r="39" spans="1:19">
      <c r="A39">
        <v>435</v>
      </c>
      <c r="B39">
        <v>4</v>
      </c>
      <c r="D39" t="s">
        <v>26</v>
      </c>
      <c r="G39" s="6" t="s">
        <v>109</v>
      </c>
      <c r="H39" s="26" t="s">
        <v>26</v>
      </c>
      <c r="I39" s="3">
        <v>18</v>
      </c>
      <c r="J39" s="3">
        <f t="shared" si="0"/>
        <v>7</v>
      </c>
      <c r="K39" s="3">
        <v>11</v>
      </c>
      <c r="L39" s="3">
        <v>9570</v>
      </c>
      <c r="M39" s="3"/>
      <c r="N39" s="11" t="s">
        <v>33</v>
      </c>
      <c r="O39" s="18"/>
      <c r="P39" s="3"/>
      <c r="Q39" s="26"/>
      <c r="R39" s="26"/>
      <c r="S39" s="4"/>
    </row>
    <row r="40" spans="1:19">
      <c r="A40">
        <v>435</v>
      </c>
      <c r="B40">
        <v>6</v>
      </c>
      <c r="D40" t="s">
        <v>26</v>
      </c>
      <c r="G40" s="6" t="s">
        <v>110</v>
      </c>
      <c r="H40" s="26" t="s">
        <v>26</v>
      </c>
      <c r="I40" s="3">
        <v>191</v>
      </c>
      <c r="J40" s="3">
        <f t="shared" si="0"/>
        <v>0</v>
      </c>
      <c r="K40" s="3">
        <v>191</v>
      </c>
      <c r="L40" s="3">
        <v>13700</v>
      </c>
      <c r="M40" s="3"/>
      <c r="N40" s="11" t="s">
        <v>33</v>
      </c>
      <c r="O40" s="18"/>
      <c r="P40" s="3"/>
      <c r="Q40" s="3"/>
      <c r="R40" s="3"/>
      <c r="S40" s="4"/>
    </row>
    <row r="41" spans="1:19" ht="17.25" thickBot="1">
      <c r="A41">
        <v>435</v>
      </c>
      <c r="B41">
        <v>8</v>
      </c>
      <c r="D41" t="s">
        <v>26</v>
      </c>
      <c r="G41" s="31" t="s">
        <v>111</v>
      </c>
      <c r="H41" s="30" t="s">
        <v>26</v>
      </c>
      <c r="I41" s="32">
        <v>376</v>
      </c>
      <c r="J41" s="3">
        <f t="shared" si="0"/>
        <v>0</v>
      </c>
      <c r="K41" s="32">
        <v>376</v>
      </c>
      <c r="L41" s="32">
        <v>19300</v>
      </c>
      <c r="M41" s="32"/>
      <c r="N41" s="33" t="s">
        <v>33</v>
      </c>
      <c r="O41" s="34"/>
      <c r="P41" s="35"/>
      <c r="Q41" s="35"/>
      <c r="R41" s="35"/>
      <c r="S41" s="36"/>
    </row>
  </sheetData>
  <sortState ref="A2:D41">
    <sortCondition ref="A2:A41"/>
    <sortCondition ref="B2:B41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10</vt:i4>
      </vt:variant>
    </vt:vector>
  </HeadingPairs>
  <TitlesOfParts>
    <vt:vector size="17" baseType="lpstr">
      <vt:lpstr>총괄표</vt:lpstr>
      <vt:lpstr>토지조서(전체)</vt:lpstr>
      <vt:lpstr>토지조서(사유지)</vt:lpstr>
      <vt:lpstr>토지조서(공유지)</vt:lpstr>
      <vt:lpstr>토지조서(국유지)</vt:lpstr>
      <vt:lpstr>토지조서</vt:lpstr>
      <vt:lpstr>Sheet1</vt:lpstr>
      <vt:lpstr>총괄표!Print_Area</vt:lpstr>
      <vt:lpstr>토지조서!Print_Area</vt:lpstr>
      <vt:lpstr>'토지조서(공유지)'!Print_Area</vt:lpstr>
      <vt:lpstr>'토지조서(국유지)'!Print_Area</vt:lpstr>
      <vt:lpstr>'토지조서(사유지)'!Print_Area</vt:lpstr>
      <vt:lpstr>'토지조서(전체)'!Print_Area</vt:lpstr>
      <vt:lpstr>'토지조서(공유지)'!Print_Titles</vt:lpstr>
      <vt:lpstr>'토지조서(국유지)'!Print_Titles</vt:lpstr>
      <vt:lpstr>'토지조서(사유지)'!Print_Titles</vt:lpstr>
      <vt:lpstr>'토지조서(전체)'!Print_Titles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표명권</dc:creator>
  <cp:lastModifiedBy>Windows 사용자</cp:lastModifiedBy>
  <cp:lastPrinted>2020-06-01T23:10:38Z</cp:lastPrinted>
  <dcterms:created xsi:type="dcterms:W3CDTF">2015-07-29T04:35:04Z</dcterms:created>
  <dcterms:modified xsi:type="dcterms:W3CDTF">2020-06-22T08:51:06Z</dcterms:modified>
</cp:coreProperties>
</file>