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80" windowWidth="15360" windowHeight="11580" firstSheet="3" activeTab="3"/>
  </bookViews>
  <sheets>
    <sheet name="이용업" sheetId="4" r:id="rId1"/>
    <sheet name="미용업(일반)" sheetId="7" r:id="rId2"/>
    <sheet name="미용업(손톱발톱)" sheetId="9" r:id="rId3"/>
    <sheet name="최우수미용업(일반)" sheetId="12" r:id="rId4"/>
    <sheet name="최우수이용업" sheetId="13" r:id="rId5"/>
    <sheet name="최우수 미용(손톱발톱)" sheetId="14" r:id="rId6"/>
    <sheet name="최우수미용(피부)" sheetId="15" r:id="rId7"/>
    <sheet name="최우수미용(화장분장)" sheetId="16" r:id="rId8"/>
    <sheet name="최우수(종합)" sheetId="17" r:id="rId9"/>
  </sheets>
  <definedNames>
    <definedName name="_xlnm._FilterDatabase" localSheetId="1" hidden="1">'미용업(일반)'!$E$34:$PL$36</definedName>
  </definedNames>
  <calcPr calcId="125725"/>
</workbook>
</file>

<file path=xl/calcChain.xml><?xml version="1.0" encoding="utf-8"?>
<calcChain xmlns="http://schemas.openxmlformats.org/spreadsheetml/2006/main">
  <c r="D43" i="7"/>
  <c r="D43" i="9"/>
  <c r="OG36" i="7"/>
  <c r="OF36"/>
  <c r="OE36"/>
  <c r="OD36"/>
  <c r="OC36"/>
  <c r="OB36"/>
  <c r="OA36"/>
  <c r="OG27"/>
  <c r="OG35" s="1"/>
  <c r="OF27"/>
  <c r="OF35" s="1"/>
  <c r="OE27"/>
  <c r="OE35" s="1"/>
  <c r="OD27"/>
  <c r="OD35" s="1"/>
  <c r="OC27"/>
  <c r="OC35" s="1"/>
  <c r="OB27"/>
  <c r="OB35" s="1"/>
  <c r="OA27"/>
  <c r="OA35" s="1"/>
  <c r="OM36"/>
  <c r="OL36"/>
  <c r="OK36"/>
  <c r="OJ36"/>
  <c r="OI36"/>
  <c r="OH36"/>
  <c r="OM27"/>
  <c r="OM35" s="1"/>
  <c r="OL27"/>
  <c r="OL35" s="1"/>
  <c r="OK27"/>
  <c r="OK35" s="1"/>
  <c r="OJ27"/>
  <c r="OJ35" s="1"/>
  <c r="OI27"/>
  <c r="OI35" s="1"/>
  <c r="OH27"/>
  <c r="OH35" s="1"/>
  <c r="OR36"/>
  <c r="OQ36"/>
  <c r="OP36"/>
  <c r="OO36"/>
  <c r="ON36"/>
  <c r="OR27"/>
  <c r="OR35" s="1"/>
  <c r="OQ27"/>
  <c r="OQ35" s="1"/>
  <c r="OP27"/>
  <c r="OP35" s="1"/>
  <c r="OO27"/>
  <c r="OO35" s="1"/>
  <c r="ON27"/>
  <c r="ON35" s="1"/>
  <c r="OY36"/>
  <c r="OX36"/>
  <c r="OW36"/>
  <c r="OV36"/>
  <c r="OU36"/>
  <c r="OT36"/>
  <c r="OS36"/>
  <c r="OY27"/>
  <c r="OY35" s="1"/>
  <c r="OX27"/>
  <c r="OX35" s="1"/>
  <c r="OW27"/>
  <c r="OW35" s="1"/>
  <c r="OV27"/>
  <c r="OV35" s="1"/>
  <c r="OU27"/>
  <c r="OU35" s="1"/>
  <c r="OT27"/>
  <c r="OT35" s="1"/>
  <c r="OS27"/>
  <c r="OS35" s="1"/>
  <c r="PD36"/>
  <c r="PC36"/>
  <c r="PB36"/>
  <c r="PA36"/>
  <c r="OZ36"/>
  <c r="PD27"/>
  <c r="PD35" s="1"/>
  <c r="PC27"/>
  <c r="PC35" s="1"/>
  <c r="PB27"/>
  <c r="PB29" s="1"/>
  <c r="PA27"/>
  <c r="PA35" s="1"/>
  <c r="OZ27"/>
  <c r="OZ35" s="1"/>
  <c r="PH36"/>
  <c r="PG36"/>
  <c r="PF36"/>
  <c r="PE36"/>
  <c r="PH27"/>
  <c r="PH35" s="1"/>
  <c r="PG27"/>
  <c r="PG35" s="1"/>
  <c r="PF27"/>
  <c r="PF35" s="1"/>
  <c r="PE27"/>
  <c r="PE35" s="1"/>
  <c r="PL36"/>
  <c r="PK36"/>
  <c r="PJ36"/>
  <c r="PI36"/>
  <c r="PL27"/>
  <c r="PL35" s="1"/>
  <c r="PK27"/>
  <c r="PK35" s="1"/>
  <c r="PJ27"/>
  <c r="PJ29" s="1"/>
  <c r="PI27"/>
  <c r="PI35" s="1"/>
  <c r="MN36"/>
  <c r="MM36"/>
  <c r="ML36"/>
  <c r="MK36"/>
  <c r="MJ36"/>
  <c r="MI36"/>
  <c r="MH36"/>
  <c r="MN27"/>
  <c r="MN35" s="1"/>
  <c r="MM27"/>
  <c r="MM29" s="1"/>
  <c r="ML27"/>
  <c r="ML35" s="1"/>
  <c r="MK27"/>
  <c r="MK35" s="1"/>
  <c r="MJ27"/>
  <c r="MJ29" s="1"/>
  <c r="MI27"/>
  <c r="MI35" s="1"/>
  <c r="MH27"/>
  <c r="MH35" s="1"/>
  <c r="MU36"/>
  <c r="MT36"/>
  <c r="MS36"/>
  <c r="MR36"/>
  <c r="MQ36"/>
  <c r="MP36"/>
  <c r="MO36"/>
  <c r="MU27"/>
  <c r="MU35" s="1"/>
  <c r="MT27"/>
  <c r="MT35" s="1"/>
  <c r="MS27"/>
  <c r="MS35" s="1"/>
  <c r="MR27"/>
  <c r="MR29" s="1"/>
  <c r="MQ27"/>
  <c r="MQ35" s="1"/>
  <c r="MP27"/>
  <c r="MP35" s="1"/>
  <c r="MO27"/>
  <c r="MO29" s="1"/>
  <c r="MY36"/>
  <c r="MX36"/>
  <c r="MW36"/>
  <c r="MV36"/>
  <c r="MY27"/>
  <c r="MY35" s="1"/>
  <c r="MX27"/>
  <c r="MX35" s="1"/>
  <c r="MW27"/>
  <c r="MW35" s="1"/>
  <c r="MV27"/>
  <c r="MV35" s="1"/>
  <c r="ND36"/>
  <c r="NC36"/>
  <c r="NB36"/>
  <c r="NA36"/>
  <c r="MZ36"/>
  <c r="ND27"/>
  <c r="ND35" s="1"/>
  <c r="NC27"/>
  <c r="NC35" s="1"/>
  <c r="NB27"/>
  <c r="NB35" s="1"/>
  <c r="NA27"/>
  <c r="NA35" s="1"/>
  <c r="MZ27"/>
  <c r="MZ35" s="1"/>
  <c r="NZ36"/>
  <c r="NY36"/>
  <c r="NX36"/>
  <c r="NW36"/>
  <c r="NV36"/>
  <c r="NZ27"/>
  <c r="NZ29" s="1"/>
  <c r="NY27"/>
  <c r="NY35" s="1"/>
  <c r="NX27"/>
  <c r="NX35" s="1"/>
  <c r="NW27"/>
  <c r="NW29" s="1"/>
  <c r="NV27"/>
  <c r="NV29" s="1"/>
  <c r="MD7"/>
  <c r="MD27" s="1"/>
  <c r="MD29" s="1"/>
  <c r="AV7" i="9"/>
  <c r="AV26" s="1"/>
  <c r="AV34" s="1"/>
  <c r="AR7" i="4"/>
  <c r="AR28" s="1"/>
  <c r="AR30" s="1"/>
  <c r="AP7"/>
  <c r="AP37" s="1"/>
  <c r="AQ37"/>
  <c r="AQ28"/>
  <c r="AQ30" s="1"/>
  <c r="AO7"/>
  <c r="AO37" s="1"/>
  <c r="AN7"/>
  <c r="AN28" s="1"/>
  <c r="AN30" s="1"/>
  <c r="AN37"/>
  <c r="AM7"/>
  <c r="AM28" s="1"/>
  <c r="AM36" s="1"/>
  <c r="AL7"/>
  <c r="AL28" s="1"/>
  <c r="AK7"/>
  <c r="AK37" s="1"/>
  <c r="AI7"/>
  <c r="AI37" s="1"/>
  <c r="MB7" i="7"/>
  <c r="MB36" s="1"/>
  <c r="LY7"/>
  <c r="LY36" s="1"/>
  <c r="AU7" i="9"/>
  <c r="AU26" s="1"/>
  <c r="AU28" s="1"/>
  <c r="AQ7"/>
  <c r="AN7"/>
  <c r="AN35" s="1"/>
  <c r="LW7" i="7"/>
  <c r="LW27" s="1"/>
  <c r="LW29" s="1"/>
  <c r="LU7"/>
  <c r="LU36" s="1"/>
  <c r="LT7"/>
  <c r="LT36" s="1"/>
  <c r="LS7"/>
  <c r="LS36" s="1"/>
  <c r="LQ7"/>
  <c r="LQ27" s="1"/>
  <c r="LQ35" s="1"/>
  <c r="LO7"/>
  <c r="LO36" s="1"/>
  <c r="LN7"/>
  <c r="LN36" s="1"/>
  <c r="LM7"/>
  <c r="LM27" s="1"/>
  <c r="LM29" s="1"/>
  <c r="LL7"/>
  <c r="LL36" s="1"/>
  <c r="LK7"/>
  <c r="LK27" s="1"/>
  <c r="LK29" s="1"/>
  <c r="LJ7"/>
  <c r="LJ36" s="1"/>
  <c r="LI7"/>
  <c r="LI36" s="1"/>
  <c r="LH7"/>
  <c r="LH27" s="1"/>
  <c r="LH35" s="1"/>
  <c r="LG7"/>
  <c r="LG27" s="1"/>
  <c r="LG29" s="1"/>
  <c r="LE7"/>
  <c r="LE27" s="1"/>
  <c r="LE35" s="1"/>
  <c r="LF36"/>
  <c r="LF27"/>
  <c r="LF29" s="1"/>
  <c r="LP36"/>
  <c r="LP27"/>
  <c r="LP35" s="1"/>
  <c r="LV36"/>
  <c r="LR36"/>
  <c r="LV27"/>
  <c r="LV35" s="1"/>
  <c r="LR27"/>
  <c r="LR35" s="1"/>
  <c r="MA36"/>
  <c r="LZ36"/>
  <c r="LX36"/>
  <c r="MA27"/>
  <c r="MA29" s="1"/>
  <c r="LZ27"/>
  <c r="LZ29" s="1"/>
  <c r="LX27"/>
  <c r="LX29" s="1"/>
  <c r="MC36"/>
  <c r="MC27"/>
  <c r="MC29" s="1"/>
  <c r="NF36"/>
  <c r="NE36"/>
  <c r="MG36"/>
  <c r="MF36"/>
  <c r="ME36"/>
  <c r="NF27"/>
  <c r="NF35" s="1"/>
  <c r="NE27"/>
  <c r="NE35" s="1"/>
  <c r="MG27"/>
  <c r="MG29" s="1"/>
  <c r="MF27"/>
  <c r="MF29" s="1"/>
  <c r="ME27"/>
  <c r="ME29" s="1"/>
  <c r="NK36"/>
  <c r="NJ36"/>
  <c r="NI36"/>
  <c r="NH36"/>
  <c r="NG36"/>
  <c r="NK27"/>
  <c r="NK29" s="1"/>
  <c r="NJ27"/>
  <c r="NJ35" s="1"/>
  <c r="NI27"/>
  <c r="NI35" s="1"/>
  <c r="NH27"/>
  <c r="NH29" s="1"/>
  <c r="NG27"/>
  <c r="NG29" s="1"/>
  <c r="NP36"/>
  <c r="NO36"/>
  <c r="NN36"/>
  <c r="NM36"/>
  <c r="NL36"/>
  <c r="NP27"/>
  <c r="NP29" s="1"/>
  <c r="NO27"/>
  <c r="NO35" s="1"/>
  <c r="NN27"/>
  <c r="NN35" s="1"/>
  <c r="NM27"/>
  <c r="NM29" s="1"/>
  <c r="NL27"/>
  <c r="NL29" s="1"/>
  <c r="LC7"/>
  <c r="LC36" s="1"/>
  <c r="LB7"/>
  <c r="LB36" s="1"/>
  <c r="LA7"/>
  <c r="LA36" s="1"/>
  <c r="KZ7"/>
  <c r="KZ27" s="1"/>
  <c r="KZ35" s="1"/>
  <c r="KY7"/>
  <c r="KY36" s="1"/>
  <c r="KX7"/>
  <c r="KX36" s="1"/>
  <c r="KW7"/>
  <c r="KW36" s="1"/>
  <c r="KV7"/>
  <c r="KV36" s="1"/>
  <c r="KU7"/>
  <c r="KU36" s="1"/>
  <c r="KT7"/>
  <c r="KT36" s="1"/>
  <c r="KR7"/>
  <c r="KR36" s="1"/>
  <c r="KQ7"/>
  <c r="KQ36" s="1"/>
  <c r="KP7"/>
  <c r="KP27" s="1"/>
  <c r="KP35" s="1"/>
  <c r="KO7"/>
  <c r="KO36" s="1"/>
  <c r="KM7"/>
  <c r="KM36" s="1"/>
  <c r="KK7"/>
  <c r="KK36" s="1"/>
  <c r="KJ7"/>
  <c r="KJ36" s="1"/>
  <c r="KI7"/>
  <c r="KI27" s="1"/>
  <c r="KI35" s="1"/>
  <c r="KH7"/>
  <c r="KH36" s="1"/>
  <c r="KG7"/>
  <c r="KG27" s="1"/>
  <c r="KG35" s="1"/>
  <c r="KF7"/>
  <c r="KF36" s="1"/>
  <c r="KE7"/>
  <c r="KE36" s="1"/>
  <c r="KC7"/>
  <c r="KC27" s="1"/>
  <c r="KC35" s="1"/>
  <c r="KB7"/>
  <c r="KB36" s="1"/>
  <c r="KA7"/>
  <c r="KA27" s="1"/>
  <c r="KA35" s="1"/>
  <c r="JZ7"/>
  <c r="JZ36" s="1"/>
  <c r="JY7"/>
  <c r="JY36" s="1"/>
  <c r="JW7"/>
  <c r="JW36" s="1"/>
  <c r="JV7"/>
  <c r="JV36" s="1"/>
  <c r="JU7"/>
  <c r="JU36" s="1"/>
  <c r="JS7"/>
  <c r="JS36" s="1"/>
  <c r="JQ7"/>
  <c r="JQ36" s="1"/>
  <c r="JP7"/>
  <c r="JP36" s="1"/>
  <c r="JO7"/>
  <c r="JO27" s="1"/>
  <c r="JO35" s="1"/>
  <c r="JN7"/>
  <c r="JN36" s="1"/>
  <c r="JL7"/>
  <c r="JL36" s="1"/>
  <c r="JK7"/>
  <c r="JK36" s="1"/>
  <c r="JJ7"/>
  <c r="JJ36" s="1"/>
  <c r="AK7" i="9"/>
  <c r="AH7" i="4"/>
  <c r="AH28" s="1"/>
  <c r="AH36" s="1"/>
  <c r="AF7"/>
  <c r="AF28" s="1"/>
  <c r="AE7"/>
  <c r="AE37" s="1"/>
  <c r="AD7"/>
  <c r="AD28" s="1"/>
  <c r="AD30" s="1"/>
  <c r="AH37"/>
  <c r="AG37"/>
  <c r="AG28"/>
  <c r="AG30" s="1"/>
  <c r="AI28"/>
  <c r="AI36" s="1"/>
  <c r="JF7" i="7"/>
  <c r="JF36" s="1"/>
  <c r="JE7"/>
  <c r="JE36" s="1"/>
  <c r="JD7"/>
  <c r="JD27" s="1"/>
  <c r="JD35" s="1"/>
  <c r="JB7"/>
  <c r="JB36" s="1"/>
  <c r="JA7"/>
  <c r="JA36" s="1"/>
  <c r="IZ7"/>
  <c r="IZ27" s="1"/>
  <c r="IZ35" s="1"/>
  <c r="IY7"/>
  <c r="IY36" s="1"/>
  <c r="IX7"/>
  <c r="IX36" s="1"/>
  <c r="IV7"/>
  <c r="IV36" s="1"/>
  <c r="IU7"/>
  <c r="IU27" s="1"/>
  <c r="IU35" s="1"/>
  <c r="IR7"/>
  <c r="IR36" s="1"/>
  <c r="IQ7"/>
  <c r="IQ27" s="1"/>
  <c r="IQ35" s="1"/>
  <c r="IP7"/>
  <c r="IP36" s="1"/>
  <c r="IO7"/>
  <c r="IO27" s="1"/>
  <c r="IO35" s="1"/>
  <c r="IM7"/>
  <c r="IM27" s="1"/>
  <c r="IM35" s="1"/>
  <c r="IJ7"/>
  <c r="IJ36" s="1"/>
  <c r="II7"/>
  <c r="II36" s="1"/>
  <c r="GU36"/>
  <c r="GT36"/>
  <c r="GS36"/>
  <c r="GR36"/>
  <c r="GQ36"/>
  <c r="GP36"/>
  <c r="GO36"/>
  <c r="GN36"/>
  <c r="GU27"/>
  <c r="GU35" s="1"/>
  <c r="GT27"/>
  <c r="GT35" s="1"/>
  <c r="GT34" s="1"/>
  <c r="GS27"/>
  <c r="GS35" s="1"/>
  <c r="GR27"/>
  <c r="GR35" s="1"/>
  <c r="GR34" s="1"/>
  <c r="GQ27"/>
  <c r="GQ35" s="1"/>
  <c r="GQ34" s="1"/>
  <c r="GP27"/>
  <c r="GP35" s="1"/>
  <c r="GP34" s="1"/>
  <c r="GO27"/>
  <c r="GO35" s="1"/>
  <c r="GN27"/>
  <c r="GN35" s="1"/>
  <c r="GN34" s="1"/>
  <c r="HB36"/>
  <c r="HA36"/>
  <c r="GZ36"/>
  <c r="GY36"/>
  <c r="GX36"/>
  <c r="GW36"/>
  <c r="GV36"/>
  <c r="HB27"/>
  <c r="HB35" s="1"/>
  <c r="HB34" s="1"/>
  <c r="HA27"/>
  <c r="HA35" s="1"/>
  <c r="HA34" s="1"/>
  <c r="GZ27"/>
  <c r="GZ35" s="1"/>
  <c r="GY27"/>
  <c r="GY35" s="1"/>
  <c r="GX27"/>
  <c r="GX35" s="1"/>
  <c r="GX34" s="1"/>
  <c r="GW27"/>
  <c r="GW35" s="1"/>
  <c r="GW34" s="1"/>
  <c r="GV27"/>
  <c r="GV35" s="1"/>
  <c r="HH36"/>
  <c r="HG36"/>
  <c r="HF36"/>
  <c r="HE36"/>
  <c r="HD36"/>
  <c r="HC36"/>
  <c r="HH27"/>
  <c r="HH35" s="1"/>
  <c r="HG27"/>
  <c r="HG35" s="1"/>
  <c r="HF27"/>
  <c r="HF35" s="1"/>
  <c r="HE27"/>
  <c r="HE35" s="1"/>
  <c r="HD27"/>
  <c r="HD35" s="1"/>
  <c r="HC27"/>
  <c r="HC35" s="1"/>
  <c r="HP36"/>
  <c r="HO36"/>
  <c r="HN36"/>
  <c r="HM36"/>
  <c r="HL36"/>
  <c r="HK36"/>
  <c r="HJ36"/>
  <c r="HI36"/>
  <c r="HP27"/>
  <c r="HP35" s="1"/>
  <c r="HP34" s="1"/>
  <c r="HO27"/>
  <c r="HO35" s="1"/>
  <c r="HO34" s="1"/>
  <c r="HN27"/>
  <c r="HN35" s="1"/>
  <c r="HM27"/>
  <c r="HM35" s="1"/>
  <c r="HM34" s="1"/>
  <c r="HL27"/>
  <c r="HL35" s="1"/>
  <c r="HL34" s="1"/>
  <c r="HK27"/>
  <c r="HK35" s="1"/>
  <c r="HK34" s="1"/>
  <c r="HJ27"/>
  <c r="HJ35" s="1"/>
  <c r="HI27"/>
  <c r="HI35" s="1"/>
  <c r="HI34" s="1"/>
  <c r="HT36"/>
  <c r="HS36"/>
  <c r="HR36"/>
  <c r="HQ36"/>
  <c r="HT27"/>
  <c r="HT35" s="1"/>
  <c r="HT34" s="1"/>
  <c r="HS27"/>
  <c r="HS35" s="1"/>
  <c r="HR27"/>
  <c r="HR35" s="1"/>
  <c r="HR34" s="1"/>
  <c r="HQ27"/>
  <c r="HQ35" s="1"/>
  <c r="IA36"/>
  <c r="HZ36"/>
  <c r="HY36"/>
  <c r="HX36"/>
  <c r="HW36"/>
  <c r="HV36"/>
  <c r="HU36"/>
  <c r="IA27"/>
  <c r="IA35" s="1"/>
  <c r="HZ27"/>
  <c r="HZ35" s="1"/>
  <c r="HY27"/>
  <c r="HY35" s="1"/>
  <c r="HX27"/>
  <c r="HX35" s="1"/>
  <c r="HW27"/>
  <c r="HW35" s="1"/>
  <c r="HV27"/>
  <c r="HV35" s="1"/>
  <c r="HU27"/>
  <c r="HU35" s="1"/>
  <c r="IF36"/>
  <c r="IE36"/>
  <c r="ID36"/>
  <c r="IC36"/>
  <c r="IB36"/>
  <c r="IF27"/>
  <c r="IF35" s="1"/>
  <c r="IE27"/>
  <c r="IE35" s="1"/>
  <c r="ID27"/>
  <c r="ID35" s="1"/>
  <c r="IC27"/>
  <c r="IC35" s="1"/>
  <c r="IB27"/>
  <c r="IB35" s="1"/>
  <c r="IH36"/>
  <c r="IG36"/>
  <c r="IH27"/>
  <c r="IH35" s="1"/>
  <c r="IG27"/>
  <c r="IG35" s="1"/>
  <c r="IK36"/>
  <c r="IK27"/>
  <c r="IK35" s="1"/>
  <c r="IN36"/>
  <c r="IL36"/>
  <c r="IN27"/>
  <c r="IN35" s="1"/>
  <c r="IL27"/>
  <c r="IL35" s="1"/>
  <c r="IW36"/>
  <c r="IT36"/>
  <c r="IS36"/>
  <c r="IW27"/>
  <c r="IW35" s="1"/>
  <c r="IT27"/>
  <c r="IT35" s="1"/>
  <c r="IS27"/>
  <c r="IS35" s="1"/>
  <c r="JC36"/>
  <c r="JC27"/>
  <c r="JC35" s="1"/>
  <c r="JH36"/>
  <c r="JG36"/>
  <c r="JH27"/>
  <c r="JH35" s="1"/>
  <c r="JG27"/>
  <c r="JG35" s="1"/>
  <c r="JI36"/>
  <c r="JI27"/>
  <c r="JI35" s="1"/>
  <c r="JM36"/>
  <c r="JM27"/>
  <c r="JM35" s="1"/>
  <c r="JR36"/>
  <c r="JR27"/>
  <c r="JR35" s="1"/>
  <c r="JT36"/>
  <c r="JT27"/>
  <c r="JT35" s="1"/>
  <c r="JX36"/>
  <c r="JX27"/>
  <c r="JX35" s="1"/>
  <c r="KD36"/>
  <c r="KD27"/>
  <c r="KD35" s="1"/>
  <c r="KN36"/>
  <c r="KL36"/>
  <c r="KN27"/>
  <c r="KN35" s="1"/>
  <c r="KL27"/>
  <c r="KL35" s="1"/>
  <c r="KS36"/>
  <c r="KS27"/>
  <c r="KS35" s="1"/>
  <c r="NS36"/>
  <c r="NR36"/>
  <c r="NQ36"/>
  <c r="LD36"/>
  <c r="NS27"/>
  <c r="NS35" s="1"/>
  <c r="NS34" s="1"/>
  <c r="NR27"/>
  <c r="NR35" s="1"/>
  <c r="NQ27"/>
  <c r="NQ35" s="1"/>
  <c r="NQ34" s="1"/>
  <c r="LD27"/>
  <c r="LD35" s="1"/>
  <c r="LD34" s="1"/>
  <c r="NU36"/>
  <c r="NT36"/>
  <c r="NU27"/>
  <c r="NU35" s="1"/>
  <c r="NT27"/>
  <c r="NT35" s="1"/>
  <c r="DD36"/>
  <c r="DC36"/>
  <c r="DB36"/>
  <c r="DA36"/>
  <c r="CZ36"/>
  <c r="CY36"/>
  <c r="CX36"/>
  <c r="DD27"/>
  <c r="DD35" s="1"/>
  <c r="DC27"/>
  <c r="DC29" s="1"/>
  <c r="DB27"/>
  <c r="DB29" s="1"/>
  <c r="DA27"/>
  <c r="DA35" s="1"/>
  <c r="CZ27"/>
  <c r="CZ35" s="1"/>
  <c r="CY27"/>
  <c r="CY29" s="1"/>
  <c r="CX27"/>
  <c r="CX29" s="1"/>
  <c r="DJ36"/>
  <c r="DI36"/>
  <c r="DH36"/>
  <c r="DG36"/>
  <c r="DF36"/>
  <c r="DE36"/>
  <c r="DJ27"/>
  <c r="DJ35" s="1"/>
  <c r="DI27"/>
  <c r="DI29" s="1"/>
  <c r="DH27"/>
  <c r="DH29" s="1"/>
  <c r="DG27"/>
  <c r="DG35" s="1"/>
  <c r="DF27"/>
  <c r="DF35" s="1"/>
  <c r="DE27"/>
  <c r="DE35" s="1"/>
  <c r="DQ36"/>
  <c r="DP36"/>
  <c r="DO36"/>
  <c r="DN36"/>
  <c r="DM36"/>
  <c r="DL36"/>
  <c r="DK36"/>
  <c r="DQ27"/>
  <c r="DQ35" s="1"/>
  <c r="DP27"/>
  <c r="DP29" s="1"/>
  <c r="DO27"/>
  <c r="DO29" s="1"/>
  <c r="DN27"/>
  <c r="DN35" s="1"/>
  <c r="DM27"/>
  <c r="DM35" s="1"/>
  <c r="DL27"/>
  <c r="DL29" s="1"/>
  <c r="DK27"/>
  <c r="DK29" s="1"/>
  <c r="DX36"/>
  <c r="DW36"/>
  <c r="DV36"/>
  <c r="DU36"/>
  <c r="DT36"/>
  <c r="DS36"/>
  <c r="DR36"/>
  <c r="DX27"/>
  <c r="DX29" s="1"/>
  <c r="DW27"/>
  <c r="DW29" s="1"/>
  <c r="DV27"/>
  <c r="DV35" s="1"/>
  <c r="DU27"/>
  <c r="DU35" s="1"/>
  <c r="DT27"/>
  <c r="DT35" s="1"/>
  <c r="DS27"/>
  <c r="DS29" s="1"/>
  <c r="DR27"/>
  <c r="DR35" s="1"/>
  <c r="EE36"/>
  <c r="ED36"/>
  <c r="EC36"/>
  <c r="EB36"/>
  <c r="EA36"/>
  <c r="DZ36"/>
  <c r="DY36"/>
  <c r="EE27"/>
  <c r="EE35" s="1"/>
  <c r="ED27"/>
  <c r="ED29" s="1"/>
  <c r="EC27"/>
  <c r="EC29" s="1"/>
  <c r="EB27"/>
  <c r="EB35" s="1"/>
  <c r="EA27"/>
  <c r="EA35" s="1"/>
  <c r="DZ27"/>
  <c r="DZ29" s="1"/>
  <c r="DY27"/>
  <c r="DY29" s="1"/>
  <c r="EI36"/>
  <c r="EH36"/>
  <c r="EG36"/>
  <c r="EF36"/>
  <c r="EI27"/>
  <c r="EI29" s="1"/>
  <c r="EH27"/>
  <c r="EH35" s="1"/>
  <c r="EG27"/>
  <c r="EG35" s="1"/>
  <c r="EF27"/>
  <c r="EF29" s="1"/>
  <c r="EO36"/>
  <c r="EN36"/>
  <c r="EM36"/>
  <c r="EL36"/>
  <c r="EK36"/>
  <c r="EJ36"/>
  <c r="EO27"/>
  <c r="EO29" s="1"/>
  <c r="EN27"/>
  <c r="EN29" s="1"/>
  <c r="EM27"/>
  <c r="EM35" s="1"/>
  <c r="EL27"/>
  <c r="EL35" s="1"/>
  <c r="EK27"/>
  <c r="EK29" s="1"/>
  <c r="EJ27"/>
  <c r="EJ29" s="1"/>
  <c r="ES36"/>
  <c r="ER36"/>
  <c r="EQ36"/>
  <c r="EP36"/>
  <c r="ES27"/>
  <c r="ES29" s="1"/>
  <c r="ER27"/>
  <c r="ER29" s="1"/>
  <c r="EQ27"/>
  <c r="EQ29" s="1"/>
  <c r="EP27"/>
  <c r="EP29" s="1"/>
  <c r="EY36"/>
  <c r="EX36"/>
  <c r="EW36"/>
  <c r="EV36"/>
  <c r="EU36"/>
  <c r="ET36"/>
  <c r="EY27"/>
  <c r="EY35" s="1"/>
  <c r="EX27"/>
  <c r="EX29" s="1"/>
  <c r="EW27"/>
  <c r="EW35" s="1"/>
  <c r="EV27"/>
  <c r="EV35" s="1"/>
  <c r="EU27"/>
  <c r="EU29" s="1"/>
  <c r="ET27"/>
  <c r="ET29" s="1"/>
  <c r="FC36"/>
  <c r="FB36"/>
  <c r="FA36"/>
  <c r="EZ36"/>
  <c r="FC27"/>
  <c r="FC29" s="1"/>
  <c r="FB27"/>
  <c r="FB29" s="1"/>
  <c r="FA27"/>
  <c r="FA35" s="1"/>
  <c r="EZ27"/>
  <c r="EZ35" s="1"/>
  <c r="FJ36"/>
  <c r="FI36"/>
  <c r="FH36"/>
  <c r="FG36"/>
  <c r="FF36"/>
  <c r="FE36"/>
  <c r="FD36"/>
  <c r="FJ27"/>
  <c r="FJ35" s="1"/>
  <c r="FI27"/>
  <c r="FI29" s="1"/>
  <c r="FH27"/>
  <c r="FH35" s="1"/>
  <c r="FG27"/>
  <c r="FG35" s="1"/>
  <c r="FF27"/>
  <c r="FF35" s="1"/>
  <c r="FE27"/>
  <c r="FE29" s="1"/>
  <c r="FD27"/>
  <c r="FD29" s="1"/>
  <c r="FQ36"/>
  <c r="FP36"/>
  <c r="FO36"/>
  <c r="FN36"/>
  <c r="FM36"/>
  <c r="FL36"/>
  <c r="FK36"/>
  <c r="FQ27"/>
  <c r="FQ29" s="1"/>
  <c r="FP27"/>
  <c r="FP35" s="1"/>
  <c r="FO27"/>
  <c r="FO29" s="1"/>
  <c r="FN27"/>
  <c r="FN35" s="1"/>
  <c r="FM27"/>
  <c r="FM35" s="1"/>
  <c r="FL27"/>
  <c r="FL35" s="1"/>
  <c r="FK27"/>
  <c r="FK35" s="1"/>
  <c r="FX36"/>
  <c r="FW36"/>
  <c r="FV36"/>
  <c r="FU36"/>
  <c r="FT36"/>
  <c r="FS36"/>
  <c r="FR36"/>
  <c r="FX27"/>
  <c r="FX35" s="1"/>
  <c r="FW27"/>
  <c r="FW29" s="1"/>
  <c r="FV27"/>
  <c r="FV29" s="1"/>
  <c r="FU27"/>
  <c r="FU35" s="1"/>
  <c r="FT27"/>
  <c r="FT35" s="1"/>
  <c r="FS27"/>
  <c r="FS29" s="1"/>
  <c r="FR27"/>
  <c r="FR29" s="1"/>
  <c r="GC36"/>
  <c r="GB36"/>
  <c r="GA36"/>
  <c r="FZ36"/>
  <c r="FY36"/>
  <c r="GC27"/>
  <c r="GC35" s="1"/>
  <c r="GB27"/>
  <c r="GB29" s="1"/>
  <c r="GA27"/>
  <c r="GA35" s="1"/>
  <c r="FZ27"/>
  <c r="FZ35" s="1"/>
  <c r="FY27"/>
  <c r="FY29" s="1"/>
  <c r="GJ36"/>
  <c r="GI36"/>
  <c r="GH36"/>
  <c r="GG36"/>
  <c r="GF36"/>
  <c r="GE36"/>
  <c r="GD36"/>
  <c r="GJ27"/>
  <c r="GJ35" s="1"/>
  <c r="GI27"/>
  <c r="GI29" s="1"/>
  <c r="GH27"/>
  <c r="GH29" s="1"/>
  <c r="GG27"/>
  <c r="GG35" s="1"/>
  <c r="GF27"/>
  <c r="GF35" s="1"/>
  <c r="GE27"/>
  <c r="GE29" s="1"/>
  <c r="GD27"/>
  <c r="GD29" s="1"/>
  <c r="W7" i="4"/>
  <c r="W37" s="1"/>
  <c r="V7"/>
  <c r="V37" s="1"/>
  <c r="U7"/>
  <c r="U37" s="1"/>
  <c r="T7"/>
  <c r="T37" s="1"/>
  <c r="Z37"/>
  <c r="Y37"/>
  <c r="X37"/>
  <c r="Z28"/>
  <c r="Z36" s="1"/>
  <c r="Y28"/>
  <c r="Y36" s="1"/>
  <c r="X28"/>
  <c r="X36" s="1"/>
  <c r="AC37"/>
  <c r="AB37"/>
  <c r="AA37"/>
  <c r="AC28"/>
  <c r="AC36" s="1"/>
  <c r="AB28"/>
  <c r="AB36" s="1"/>
  <c r="AA28"/>
  <c r="AA36" s="1"/>
  <c r="R7"/>
  <c r="R28" s="1"/>
  <c r="R36" s="1"/>
  <c r="L7"/>
  <c r="L28" s="1"/>
  <c r="L30" s="1"/>
  <c r="J7"/>
  <c r="J37" s="1"/>
  <c r="M37"/>
  <c r="K37"/>
  <c r="M28"/>
  <c r="M30" s="1"/>
  <c r="K28"/>
  <c r="K36" s="1"/>
  <c r="Q37"/>
  <c r="P37"/>
  <c r="O37"/>
  <c r="N37"/>
  <c r="Q28"/>
  <c r="Q36" s="1"/>
  <c r="P28"/>
  <c r="P36" s="1"/>
  <c r="O28"/>
  <c r="O30" s="1"/>
  <c r="N28"/>
  <c r="N36" s="1"/>
  <c r="I7"/>
  <c r="I37" s="1"/>
  <c r="H7"/>
  <c r="F7"/>
  <c r="CA7" i="7"/>
  <c r="CA36" s="1"/>
  <c r="BZ7"/>
  <c r="BZ27" s="1"/>
  <c r="BZ35" s="1"/>
  <c r="BW7"/>
  <c r="BW27" s="1"/>
  <c r="BW35" s="1"/>
  <c r="BU7"/>
  <c r="BU36" s="1"/>
  <c r="N7" i="9"/>
  <c r="N35" s="1"/>
  <c r="BP7" i="7"/>
  <c r="BP27" s="1"/>
  <c r="BP35" s="1"/>
  <c r="BN7"/>
  <c r="BN36" s="1"/>
  <c r="BK7"/>
  <c r="BK36" s="1"/>
  <c r="BH7"/>
  <c r="BH36" s="1"/>
  <c r="BG7"/>
  <c r="BG36" s="1"/>
  <c r="BF7"/>
  <c r="BF27" s="1"/>
  <c r="BF35" s="1"/>
  <c r="BD7"/>
  <c r="BD36" s="1"/>
  <c r="BE36"/>
  <c r="BC36"/>
  <c r="BE27"/>
  <c r="BE35" s="1"/>
  <c r="BC27"/>
  <c r="BC35" s="1"/>
  <c r="BJ36"/>
  <c r="BI36"/>
  <c r="BJ27"/>
  <c r="BJ35" s="1"/>
  <c r="BI27"/>
  <c r="BI35" s="1"/>
  <c r="BO36"/>
  <c r="BM36"/>
  <c r="BL36"/>
  <c r="BO27"/>
  <c r="BO35" s="1"/>
  <c r="BM27"/>
  <c r="BM35" s="1"/>
  <c r="BL27"/>
  <c r="BL35" s="1"/>
  <c r="BQ36"/>
  <c r="BQ27"/>
  <c r="BQ35" s="1"/>
  <c r="BT36"/>
  <c r="BS36"/>
  <c r="BR36"/>
  <c r="BT27"/>
  <c r="BT35" s="1"/>
  <c r="BS27"/>
  <c r="BS35" s="1"/>
  <c r="BR27"/>
  <c r="BR35" s="1"/>
  <c r="BY36"/>
  <c r="BX36"/>
  <c r="BV36"/>
  <c r="BY27"/>
  <c r="BY35" s="1"/>
  <c r="BX27"/>
  <c r="BX35" s="1"/>
  <c r="BV27"/>
  <c r="BV35" s="1"/>
  <c r="CC36"/>
  <c r="CB36"/>
  <c r="CC27"/>
  <c r="CC29" s="1"/>
  <c r="CB27"/>
  <c r="CB35" s="1"/>
  <c r="CH36"/>
  <c r="CG36"/>
  <c r="CF36"/>
  <c r="CE36"/>
  <c r="CD36"/>
  <c r="CH27"/>
  <c r="CH35" s="1"/>
  <c r="CG27"/>
  <c r="CG35" s="1"/>
  <c r="CF27"/>
  <c r="CF35" s="1"/>
  <c r="CE27"/>
  <c r="CE35" s="1"/>
  <c r="CD27"/>
  <c r="CD35" s="1"/>
  <c r="CO36"/>
  <c r="CN36"/>
  <c r="CM36"/>
  <c r="CL36"/>
  <c r="CK36"/>
  <c r="CJ36"/>
  <c r="CI36"/>
  <c r="CO27"/>
  <c r="CO35" s="1"/>
  <c r="CN27"/>
  <c r="CN35" s="1"/>
  <c r="CM27"/>
  <c r="CM35" s="1"/>
  <c r="CL27"/>
  <c r="CL35" s="1"/>
  <c r="CK27"/>
  <c r="CK35" s="1"/>
  <c r="CJ27"/>
  <c r="CJ35" s="1"/>
  <c r="CI27"/>
  <c r="CI35" s="1"/>
  <c r="CW36"/>
  <c r="CV36"/>
  <c r="CU36"/>
  <c r="CT36"/>
  <c r="CS36"/>
  <c r="CR36"/>
  <c r="CQ36"/>
  <c r="CP36"/>
  <c r="CW27"/>
  <c r="CW35" s="1"/>
  <c r="CW34" s="1"/>
  <c r="CV27"/>
  <c r="CV35" s="1"/>
  <c r="CV34" s="1"/>
  <c r="CU27"/>
  <c r="CU35" s="1"/>
  <c r="CU34" s="1"/>
  <c r="CT27"/>
  <c r="CT35" s="1"/>
  <c r="CS27"/>
  <c r="CS35" s="1"/>
  <c r="CS34" s="1"/>
  <c r="CR27"/>
  <c r="CR35" s="1"/>
  <c r="CR34" s="1"/>
  <c r="CQ27"/>
  <c r="CQ35" s="1"/>
  <c r="CQ34" s="1"/>
  <c r="CP27"/>
  <c r="CP35" s="1"/>
  <c r="CP34" s="1"/>
  <c r="AZ7"/>
  <c r="AZ27" s="1"/>
  <c r="AZ29" s="1"/>
  <c r="AY7"/>
  <c r="AY36" s="1"/>
  <c r="AW7"/>
  <c r="AW36" s="1"/>
  <c r="AV7"/>
  <c r="AV27" s="1"/>
  <c r="AV35" s="1"/>
  <c r="AU7"/>
  <c r="AU27" s="1"/>
  <c r="AU35" s="1"/>
  <c r="AR7"/>
  <c r="AR36" s="1"/>
  <c r="AP7"/>
  <c r="AP27" s="1"/>
  <c r="AP35" s="1"/>
  <c r="AO7"/>
  <c r="AO27" s="1"/>
  <c r="AM7"/>
  <c r="AM36" s="1"/>
  <c r="AK7"/>
  <c r="AK36" s="1"/>
  <c r="AJ7"/>
  <c r="AJ27" s="1"/>
  <c r="AJ29" s="1"/>
  <c r="AH7"/>
  <c r="AH27" s="1"/>
  <c r="AH35" s="1"/>
  <c r="AI36"/>
  <c r="AI27"/>
  <c r="AI29" s="1"/>
  <c r="AL36"/>
  <c r="AL27"/>
  <c r="AL29" s="1"/>
  <c r="AN36"/>
  <c r="AN27"/>
  <c r="AN29" s="1"/>
  <c r="AS36"/>
  <c r="AQ36"/>
  <c r="AS27"/>
  <c r="AS35" s="1"/>
  <c r="AQ27"/>
  <c r="AQ35" s="1"/>
  <c r="AT36"/>
  <c r="AT27"/>
  <c r="AT29" s="1"/>
  <c r="AF7"/>
  <c r="AF36" s="1"/>
  <c r="AD7"/>
  <c r="AD27" s="1"/>
  <c r="AD29" s="1"/>
  <c r="AC7"/>
  <c r="AC27" s="1"/>
  <c r="Z36"/>
  <c r="Z27"/>
  <c r="Z35" s="1"/>
  <c r="AB36"/>
  <c r="AA36"/>
  <c r="AB27"/>
  <c r="AB29" s="1"/>
  <c r="AA27"/>
  <c r="AA29" s="1"/>
  <c r="AG36"/>
  <c r="AE36"/>
  <c r="AG27"/>
  <c r="AG29" s="1"/>
  <c r="AE27"/>
  <c r="AE35" s="1"/>
  <c r="V7"/>
  <c r="V36" s="1"/>
  <c r="M35" i="9"/>
  <c r="L35"/>
  <c r="K35"/>
  <c r="M26"/>
  <c r="M34" s="1"/>
  <c r="M33" s="1"/>
  <c r="L26"/>
  <c r="L34" s="1"/>
  <c r="K26"/>
  <c r="K34" s="1"/>
  <c r="T35"/>
  <c r="S35"/>
  <c r="R35"/>
  <c r="Q35"/>
  <c r="P35"/>
  <c r="O35"/>
  <c r="T26"/>
  <c r="T34" s="1"/>
  <c r="S26"/>
  <c r="S34" s="1"/>
  <c r="R26"/>
  <c r="R34" s="1"/>
  <c r="Q26"/>
  <c r="Q34" s="1"/>
  <c r="P26"/>
  <c r="P34" s="1"/>
  <c r="O26"/>
  <c r="O34" s="1"/>
  <c r="AB35"/>
  <c r="AA35"/>
  <c r="Z35"/>
  <c r="Y35"/>
  <c r="X35"/>
  <c r="W35"/>
  <c r="V35"/>
  <c r="U35"/>
  <c r="AB26"/>
  <c r="AB34" s="1"/>
  <c r="AB33" s="1"/>
  <c r="AA26"/>
  <c r="AA28" s="1"/>
  <c r="Z26"/>
  <c r="Z34" s="1"/>
  <c r="Z33" s="1"/>
  <c r="Y26"/>
  <c r="Y34" s="1"/>
  <c r="Y33" s="1"/>
  <c r="X26"/>
  <c r="X34" s="1"/>
  <c r="X33" s="1"/>
  <c r="W26"/>
  <c r="W34" s="1"/>
  <c r="V26"/>
  <c r="V28" s="1"/>
  <c r="U26"/>
  <c r="U34" s="1"/>
  <c r="U33" s="1"/>
  <c r="AI35"/>
  <c r="AH35"/>
  <c r="AG35"/>
  <c r="AF35"/>
  <c r="AE35"/>
  <c r="AD35"/>
  <c r="AC35"/>
  <c r="AI26"/>
  <c r="AI34" s="1"/>
  <c r="AI33" s="1"/>
  <c r="AH26"/>
  <c r="AH34" s="1"/>
  <c r="AG26"/>
  <c r="AG34" s="1"/>
  <c r="AG33" s="1"/>
  <c r="AF26"/>
  <c r="AF34" s="1"/>
  <c r="AE26"/>
  <c r="AE34" s="1"/>
  <c r="AD26"/>
  <c r="AD34" s="1"/>
  <c r="AC26"/>
  <c r="AC34" s="1"/>
  <c r="AC33" s="1"/>
  <c r="AM35"/>
  <c r="AL35"/>
  <c r="AK35"/>
  <c r="AJ35"/>
  <c r="AM26"/>
  <c r="AM34" s="1"/>
  <c r="AL26"/>
  <c r="AL34" s="1"/>
  <c r="AK26"/>
  <c r="AK28" s="1"/>
  <c r="AJ26"/>
  <c r="AJ34" s="1"/>
  <c r="AQ35"/>
  <c r="AP35"/>
  <c r="AO35"/>
  <c r="AQ26"/>
  <c r="AQ34" s="1"/>
  <c r="AP26"/>
  <c r="AP34" s="1"/>
  <c r="AO26"/>
  <c r="AO28" s="1"/>
  <c r="D8"/>
  <c r="D9"/>
  <c r="D10"/>
  <c r="D11"/>
  <c r="D12"/>
  <c r="D13"/>
  <c r="D14"/>
  <c r="D15"/>
  <c r="D16"/>
  <c r="D17"/>
  <c r="D18"/>
  <c r="D19"/>
  <c r="D20"/>
  <c r="D21"/>
  <c r="D22"/>
  <c r="D23"/>
  <c r="E26"/>
  <c r="E28" s="1"/>
  <c r="F26"/>
  <c r="F28" s="1"/>
  <c r="G26"/>
  <c r="G28" s="1"/>
  <c r="H26"/>
  <c r="H28" s="1"/>
  <c r="I26"/>
  <c r="I28" s="1"/>
  <c r="J26"/>
  <c r="J28" s="1"/>
  <c r="AR26"/>
  <c r="AR28" s="1"/>
  <c r="AS26"/>
  <c r="AS28" s="1"/>
  <c r="AT26"/>
  <c r="AT34" s="1"/>
  <c r="E35"/>
  <c r="F35"/>
  <c r="G35"/>
  <c r="H35"/>
  <c r="I35"/>
  <c r="J35"/>
  <c r="AR35"/>
  <c r="AS35"/>
  <c r="AT35"/>
  <c r="D8" i="7"/>
  <c r="D9"/>
  <c r="D10"/>
  <c r="D11"/>
  <c r="D12"/>
  <c r="D13"/>
  <c r="D14"/>
  <c r="D15"/>
  <c r="D16"/>
  <c r="D17"/>
  <c r="D18"/>
  <c r="D19"/>
  <c r="D20"/>
  <c r="D21"/>
  <c r="D22"/>
  <c r="D23"/>
  <c r="D24"/>
  <c r="E27"/>
  <c r="E35" s="1"/>
  <c r="F27"/>
  <c r="F35" s="1"/>
  <c r="G27"/>
  <c r="G29" s="1"/>
  <c r="H27"/>
  <c r="H29" s="1"/>
  <c r="I27"/>
  <c r="I29" s="1"/>
  <c r="J27"/>
  <c r="J35" s="1"/>
  <c r="K27"/>
  <c r="K29" s="1"/>
  <c r="L27"/>
  <c r="L35" s="1"/>
  <c r="M27"/>
  <c r="M35" s="1"/>
  <c r="N27"/>
  <c r="N29" s="1"/>
  <c r="O27"/>
  <c r="O29" s="1"/>
  <c r="P27"/>
  <c r="P35" s="1"/>
  <c r="Q27"/>
  <c r="Q29" s="1"/>
  <c r="R27"/>
  <c r="R35" s="1"/>
  <c r="S27"/>
  <c r="S29" s="1"/>
  <c r="T27"/>
  <c r="T35" s="1"/>
  <c r="U27"/>
  <c r="U29" s="1"/>
  <c r="W27"/>
  <c r="W35" s="1"/>
  <c r="X27"/>
  <c r="X35" s="1"/>
  <c r="Y27"/>
  <c r="Y35" s="1"/>
  <c r="AX27"/>
  <c r="AX35" s="1"/>
  <c r="BA27"/>
  <c r="BA29" s="1"/>
  <c r="BB27"/>
  <c r="BB35" s="1"/>
  <c r="GK27"/>
  <c r="GK35" s="1"/>
  <c r="GL27"/>
  <c r="GL29" s="1"/>
  <c r="GM27"/>
  <c r="GM29" s="1"/>
  <c r="E36"/>
  <c r="F36"/>
  <c r="G36"/>
  <c r="H36"/>
  <c r="I36"/>
  <c r="J36"/>
  <c r="K36"/>
  <c r="L36"/>
  <c r="M36"/>
  <c r="N36"/>
  <c r="O36"/>
  <c r="P36"/>
  <c r="Q36"/>
  <c r="R36"/>
  <c r="S36"/>
  <c r="T36"/>
  <c r="U36"/>
  <c r="W36"/>
  <c r="X36"/>
  <c r="Y36"/>
  <c r="AX36"/>
  <c r="BA36"/>
  <c r="BB36"/>
  <c r="GK36"/>
  <c r="GL36"/>
  <c r="GM36"/>
  <c r="A28" i="4"/>
  <c r="A30" s="1"/>
  <c r="B28"/>
  <c r="B30" s="1"/>
  <c r="C28"/>
  <c r="C36" s="1"/>
  <c r="D28"/>
  <c r="D36" s="1"/>
  <c r="E28"/>
  <c r="E36" s="1"/>
  <c r="F28"/>
  <c r="F30" s="1"/>
  <c r="G28"/>
  <c r="G36" s="1"/>
  <c r="H28"/>
  <c r="H30" s="1"/>
  <c r="S28"/>
  <c r="S30" s="1"/>
  <c r="AJ28"/>
  <c r="AJ36" s="1"/>
  <c r="AS28"/>
  <c r="AS30" s="1"/>
  <c r="A37"/>
  <c r="B37"/>
  <c r="C37"/>
  <c r="D37"/>
  <c r="E37"/>
  <c r="F37"/>
  <c r="G37"/>
  <c r="H37"/>
  <c r="R37"/>
  <c r="S37"/>
  <c r="AJ37"/>
  <c r="AR37"/>
  <c r="AS37"/>
  <c r="M28" i="9"/>
  <c r="T28"/>
  <c r="P28"/>
  <c r="W28"/>
  <c r="Z28"/>
  <c r="AH28"/>
  <c r="AG28"/>
  <c r="AC28"/>
  <c r="AP28"/>
  <c r="H34"/>
  <c r="G34"/>
  <c r="G33" s="1"/>
  <c r="F34"/>
  <c r="F33" s="1"/>
  <c r="GV34" i="7" l="1"/>
  <c r="GZ34"/>
  <c r="NT34"/>
  <c r="GY34"/>
  <c r="AF27"/>
  <c r="AF29" s="1"/>
  <c r="JJ27"/>
  <c r="JJ35" s="1"/>
  <c r="JJ34" s="1"/>
  <c r="NU34"/>
  <c r="LL27"/>
  <c r="LL29" s="1"/>
  <c r="LE36"/>
  <c r="LE34" s="1"/>
  <c r="IB34"/>
  <c r="IF34"/>
  <c r="HV34"/>
  <c r="HZ34"/>
  <c r="IC34"/>
  <c r="HW34"/>
  <c r="IA34"/>
  <c r="IH34"/>
  <c r="ID34"/>
  <c r="HU34"/>
  <c r="HY34"/>
  <c r="IG34"/>
  <c r="HX34"/>
  <c r="HD34"/>
  <c r="HH34"/>
  <c r="IE34"/>
  <c r="HS34"/>
  <c r="HC34"/>
  <c r="HG34"/>
  <c r="S35"/>
  <c r="S34" s="1"/>
  <c r="HQ34"/>
  <c r="HE34"/>
  <c r="HF34"/>
  <c r="CK34"/>
  <c r="CO34"/>
  <c r="CD34"/>
  <c r="CH34"/>
  <c r="BF36"/>
  <c r="BF34" s="1"/>
  <c r="J29"/>
  <c r="CI34"/>
  <c r="CL34"/>
  <c r="CE34"/>
  <c r="CJ34"/>
  <c r="CN34"/>
  <c r="CG34"/>
  <c r="JT34"/>
  <c r="LU27"/>
  <c r="LU29" s="1"/>
  <c r="KZ36"/>
  <c r="KZ34" s="1"/>
  <c r="KM27"/>
  <c r="KM35" s="1"/>
  <c r="KM34" s="1"/>
  <c r="JW27"/>
  <c r="JW35" s="1"/>
  <c r="JW34" s="1"/>
  <c r="JF27"/>
  <c r="JF35" s="1"/>
  <c r="JF34" s="1"/>
  <c r="IP27"/>
  <c r="IP35" s="1"/>
  <c r="IP34" s="1"/>
  <c r="BZ36"/>
  <c r="BZ34" s="1"/>
  <c r="KV27"/>
  <c r="KV35" s="1"/>
  <c r="KV34" s="1"/>
  <c r="JV27"/>
  <c r="JV35" s="1"/>
  <c r="JV34" s="1"/>
  <c r="JB27"/>
  <c r="JB35" s="1"/>
  <c r="JB34" s="1"/>
  <c r="KQ27"/>
  <c r="KQ29" s="1"/>
  <c r="II27"/>
  <c r="II35" s="1"/>
  <c r="II34" s="1"/>
  <c r="F29"/>
  <c r="AD36"/>
  <c r="LG36"/>
  <c r="KY27"/>
  <c r="KY35" s="1"/>
  <c r="KY34" s="1"/>
  <c r="AH36"/>
  <c r="AH34" s="1"/>
  <c r="AR27"/>
  <c r="AR35" s="1"/>
  <c r="AR34" s="1"/>
  <c r="KE27"/>
  <c r="KE35" s="1"/>
  <c r="KE34" s="1"/>
  <c r="L29"/>
  <c r="KI36"/>
  <c r="KI34" s="1"/>
  <c r="IQ36"/>
  <c r="IQ34" s="1"/>
  <c r="AZ36"/>
  <c r="F34"/>
  <c r="AM27"/>
  <c r="AM29" s="1"/>
  <c r="KW27"/>
  <c r="KW35" s="1"/>
  <c r="KW34" s="1"/>
  <c r="KA36"/>
  <c r="KA34" s="1"/>
  <c r="LW36"/>
  <c r="LJ27"/>
  <c r="LJ29" s="1"/>
  <c r="AW27"/>
  <c r="AW29" s="1"/>
  <c r="P29"/>
  <c r="AU36"/>
  <c r="AU34" s="1"/>
  <c r="AP36"/>
  <c r="AP34" s="1"/>
  <c r="KP36"/>
  <c r="KP34" s="1"/>
  <c r="KC36"/>
  <c r="KC34" s="1"/>
  <c r="JU27"/>
  <c r="JU35" s="1"/>
  <c r="JU34" s="1"/>
  <c r="H35"/>
  <c r="H34" s="1"/>
  <c r="AK27"/>
  <c r="AK35" s="1"/>
  <c r="AK34" s="1"/>
  <c r="JY27"/>
  <c r="JY35" s="1"/>
  <c r="JY34" s="1"/>
  <c r="IO36"/>
  <c r="IO34" s="1"/>
  <c r="LN27"/>
  <c r="LN35" s="1"/>
  <c r="LN34" s="1"/>
  <c r="KK27"/>
  <c r="KK35" s="1"/>
  <c r="KK34" s="1"/>
  <c r="LQ36"/>
  <c r="LQ34" s="1"/>
  <c r="KU27"/>
  <c r="KU35" s="1"/>
  <c r="KU34" s="1"/>
  <c r="IU36"/>
  <c r="IU34" s="1"/>
  <c r="BI34"/>
  <c r="FZ34"/>
  <c r="DT34"/>
  <c r="I35"/>
  <c r="I34" s="1"/>
  <c r="AJ36"/>
  <c r="BP36"/>
  <c r="BP34" s="1"/>
  <c r="E29"/>
  <c r="LB27"/>
  <c r="LB35" s="1"/>
  <c r="LB34" s="1"/>
  <c r="KJ27"/>
  <c r="KJ35" s="1"/>
  <c r="KJ34" s="1"/>
  <c r="KB27"/>
  <c r="KB35" s="1"/>
  <c r="KB34" s="1"/>
  <c r="IZ36"/>
  <c r="IZ34" s="1"/>
  <c r="PF34"/>
  <c r="OW34"/>
  <c r="BG27"/>
  <c r="BG35" s="1"/>
  <c r="BG34" s="1"/>
  <c r="LM36"/>
  <c r="P34"/>
  <c r="M29"/>
  <c r="MV34"/>
  <c r="MY34"/>
  <c r="PH34"/>
  <c r="OZ34"/>
  <c r="OX34"/>
  <c r="OR34"/>
  <c r="OA34"/>
  <c r="E34"/>
  <c r="NF34"/>
  <c r="J34"/>
  <c r="GK29"/>
  <c r="O35"/>
  <c r="O34" s="1"/>
  <c r="K35"/>
  <c r="K34" s="1"/>
  <c r="V27"/>
  <c r="V29" s="1"/>
  <c r="AV36"/>
  <c r="AV34" s="1"/>
  <c r="BW36"/>
  <c r="BW34" s="1"/>
  <c r="KT27"/>
  <c r="KT35" s="1"/>
  <c r="KT34" s="1"/>
  <c r="JQ27"/>
  <c r="JQ35" s="1"/>
  <c r="JQ34" s="1"/>
  <c r="JS27"/>
  <c r="JS35" s="1"/>
  <c r="JS34" s="1"/>
  <c r="JO36"/>
  <c r="JO34" s="1"/>
  <c r="JD36"/>
  <c r="JD34" s="1"/>
  <c r="IM36"/>
  <c r="IM34" s="1"/>
  <c r="AO36"/>
  <c r="KS34"/>
  <c r="JE27"/>
  <c r="JE35" s="1"/>
  <c r="JE34" s="1"/>
  <c r="MD36"/>
  <c r="LT27"/>
  <c r="LT29" s="1"/>
  <c r="PG34"/>
  <c r="OU34"/>
  <c r="OK34"/>
  <c r="OC34"/>
  <c r="U35"/>
  <c r="U34" s="1"/>
  <c r="GF34"/>
  <c r="GJ34"/>
  <c r="FT34"/>
  <c r="EZ34"/>
  <c r="EE34"/>
  <c r="DR34"/>
  <c r="DE34"/>
  <c r="CZ34"/>
  <c r="LV34"/>
  <c r="LH36"/>
  <c r="LH34" s="1"/>
  <c r="R34"/>
  <c r="GM35"/>
  <c r="GM34" s="1"/>
  <c r="AX29"/>
  <c r="W29"/>
  <c r="AY27"/>
  <c r="AY29" s="1"/>
  <c r="T29"/>
  <c r="FP34"/>
  <c r="EW34"/>
  <c r="EB34"/>
  <c r="DN34"/>
  <c r="DA34"/>
  <c r="LC27"/>
  <c r="LC35" s="1"/>
  <c r="LC34" s="1"/>
  <c r="KR27"/>
  <c r="KR35" s="1"/>
  <c r="KR34" s="1"/>
  <c r="KG36"/>
  <c r="KG34" s="1"/>
  <c r="JK27"/>
  <c r="JK35" s="1"/>
  <c r="JK34" s="1"/>
  <c r="JA27"/>
  <c r="JA35" s="1"/>
  <c r="JA34" s="1"/>
  <c r="IJ27"/>
  <c r="IJ35" s="1"/>
  <c r="IJ34" s="1"/>
  <c r="LI27"/>
  <c r="LI29" s="1"/>
  <c r="LK36"/>
  <c r="R29"/>
  <c r="BH27"/>
  <c r="BH35" s="1"/>
  <c r="BH34" s="1"/>
  <c r="JN27"/>
  <c r="JN35" s="1"/>
  <c r="JN34" s="1"/>
  <c r="LY27"/>
  <c r="LY35" s="1"/>
  <c r="LY34" s="1"/>
  <c r="LS27"/>
  <c r="LS35" s="1"/>
  <c r="LS34" s="1"/>
  <c r="MR35"/>
  <c r="MR34" s="1"/>
  <c r="MH34"/>
  <c r="MN34"/>
  <c r="PI34"/>
  <c r="PD34"/>
  <c r="OY34"/>
  <c r="OG34"/>
  <c r="N35"/>
  <c r="N34" s="1"/>
  <c r="X29"/>
  <c r="BV34"/>
  <c r="BL34"/>
  <c r="FN34"/>
  <c r="EH34"/>
  <c r="DU34"/>
  <c r="DG34"/>
  <c r="LA27"/>
  <c r="LA35" s="1"/>
  <c r="LA34" s="1"/>
  <c r="KL34"/>
  <c r="JP27"/>
  <c r="JP35" s="1"/>
  <c r="JP34" s="1"/>
  <c r="JL27"/>
  <c r="JL35" s="1"/>
  <c r="JL34" s="1"/>
  <c r="NN34"/>
  <c r="MB27"/>
  <c r="MB35" s="1"/>
  <c r="MB34" s="1"/>
  <c r="MU34"/>
  <c r="K28" i="9"/>
  <c r="AI28"/>
  <c r="E34"/>
  <c r="E33" s="1"/>
  <c r="I34"/>
  <c r="AE28"/>
  <c r="AF33"/>
  <c r="P33"/>
  <c r="T33"/>
  <c r="N26"/>
  <c r="N34" s="1"/>
  <c r="N33" s="1"/>
  <c r="AM33"/>
  <c r="O33"/>
  <c r="S33"/>
  <c r="AD33"/>
  <c r="AH33"/>
  <c r="R33"/>
  <c r="I33"/>
  <c r="U28"/>
  <c r="S28"/>
  <c r="AU35"/>
  <c r="Y28"/>
  <c r="O28"/>
  <c r="Q33"/>
  <c r="H33"/>
  <c r="AJ28"/>
  <c r="AF28"/>
  <c r="AE33"/>
  <c r="K33"/>
  <c r="AL28"/>
  <c r="AB28"/>
  <c r="AN26"/>
  <c r="AV35"/>
  <c r="L28"/>
  <c r="AC35" i="4"/>
  <c r="AA35"/>
  <c r="AB35"/>
  <c r="AI35"/>
  <c r="AM37"/>
  <c r="AM35" s="1"/>
  <c r="G30"/>
  <c r="L37"/>
  <c r="D30"/>
  <c r="Z35"/>
  <c r="T28"/>
  <c r="T36" s="1"/>
  <c r="X35"/>
  <c r="Y35"/>
  <c r="U28"/>
  <c r="U36" s="1"/>
  <c r="U35" s="1"/>
  <c r="W28"/>
  <c r="W36" s="1"/>
  <c r="W35" s="1"/>
  <c r="AS36"/>
  <c r="AS35" s="1"/>
  <c r="I28"/>
  <c r="I30" s="1"/>
  <c r="J28"/>
  <c r="J30" s="1"/>
  <c r="AD37"/>
  <c r="AP28"/>
  <c r="AP36" s="1"/>
  <c r="AP35" s="1"/>
  <c r="Q30"/>
  <c r="AF37"/>
  <c r="AK28"/>
  <c r="AK36" s="1"/>
  <c r="AK35" s="1"/>
  <c r="J34" i="9"/>
  <c r="J33" s="1"/>
  <c r="Q35" i="7"/>
  <c r="Q34" s="1"/>
  <c r="T34"/>
  <c r="PE34"/>
  <c r="G35"/>
  <c r="G34" s="1"/>
  <c r="IT34"/>
  <c r="JC34"/>
  <c r="PL34"/>
  <c r="PC34"/>
  <c r="OV34"/>
  <c r="OT34"/>
  <c r="OS34"/>
  <c r="OO34"/>
  <c r="ON34"/>
  <c r="OM34"/>
  <c r="OL34"/>
  <c r="OJ34"/>
  <c r="OI34"/>
  <c r="OH34"/>
  <c r="OF34"/>
  <c r="OE34"/>
  <c r="OD34"/>
  <c r="OB34"/>
  <c r="NR34"/>
  <c r="NO34"/>
  <c r="NJ34"/>
  <c r="NI34"/>
  <c r="ND34"/>
  <c r="NC34"/>
  <c r="NB34"/>
  <c r="NA34"/>
  <c r="MZ34"/>
  <c r="MW34"/>
  <c r="MT34"/>
  <c r="MQ34"/>
  <c r="ML34"/>
  <c r="MK34"/>
  <c r="MI34"/>
  <c r="KN34"/>
  <c r="KD34"/>
  <c r="IS34"/>
  <c r="IL34"/>
  <c r="IK34"/>
  <c r="HN34"/>
  <c r="HJ34"/>
  <c r="GS34"/>
  <c r="GO34"/>
  <c r="FX34"/>
  <c r="DD34"/>
  <c r="CF34"/>
  <c r="BX34"/>
  <c r="BS34"/>
  <c r="BJ34"/>
  <c r="M34"/>
  <c r="L34"/>
  <c r="OW29"/>
  <c r="PF29"/>
  <c r="OT29"/>
  <c r="OC29"/>
  <c r="NY34"/>
  <c r="OB29"/>
  <c r="OQ34"/>
  <c r="OE29"/>
  <c r="OG29"/>
  <c r="OA29"/>
  <c r="OD29"/>
  <c r="OF29"/>
  <c r="OJ29"/>
  <c r="OK29"/>
  <c r="OI29"/>
  <c r="OM29"/>
  <c r="OP34"/>
  <c r="OH29"/>
  <c r="OL29"/>
  <c r="PB35"/>
  <c r="PB34" s="1"/>
  <c r="OQ29"/>
  <c r="OP29"/>
  <c r="OO29"/>
  <c r="ON29"/>
  <c r="OR29"/>
  <c r="OU29"/>
  <c r="OV29"/>
  <c r="OY29"/>
  <c r="PA34"/>
  <c r="OS29"/>
  <c r="OX29"/>
  <c r="PA29"/>
  <c r="PJ35"/>
  <c r="PJ34" s="1"/>
  <c r="PD29"/>
  <c r="PK34"/>
  <c r="OZ29"/>
  <c r="PC29"/>
  <c r="PG29"/>
  <c r="PE29"/>
  <c r="PH29"/>
  <c r="PK29"/>
  <c r="NX34"/>
  <c r="PI29"/>
  <c r="PL29"/>
  <c r="NN29"/>
  <c r="NX29"/>
  <c r="ML29"/>
  <c r="MO35"/>
  <c r="MO34" s="1"/>
  <c r="MX34"/>
  <c r="MP34"/>
  <c r="MS34"/>
  <c r="MJ35"/>
  <c r="MJ34" s="1"/>
  <c r="MM35"/>
  <c r="MM34" s="1"/>
  <c r="MI29"/>
  <c r="MK29"/>
  <c r="NE34"/>
  <c r="MH29"/>
  <c r="MN29"/>
  <c r="MP29"/>
  <c r="MS29"/>
  <c r="MU29"/>
  <c r="MQ29"/>
  <c r="MT29"/>
  <c r="MX29"/>
  <c r="MW29"/>
  <c r="MV29"/>
  <c r="MY29"/>
  <c r="NB29"/>
  <c r="NA29"/>
  <c r="MZ29"/>
  <c r="NC29"/>
  <c r="ND29"/>
  <c r="BQ34"/>
  <c r="FR35"/>
  <c r="FR34" s="1"/>
  <c r="FD35"/>
  <c r="FD34" s="1"/>
  <c r="EZ29"/>
  <c r="DE29"/>
  <c r="CZ29"/>
  <c r="BY34"/>
  <c r="BC34"/>
  <c r="FK29"/>
  <c r="FF29"/>
  <c r="EP35"/>
  <c r="EP34" s="1"/>
  <c r="EJ35"/>
  <c r="EJ34" s="1"/>
  <c r="NL35"/>
  <c r="NL34" s="1"/>
  <c r="MF35"/>
  <c r="MF34" s="1"/>
  <c r="NP35"/>
  <c r="NP34" s="1"/>
  <c r="NF29"/>
  <c r="NZ35"/>
  <c r="NZ34" s="1"/>
  <c r="BB34"/>
  <c r="NE29"/>
  <c r="NV35"/>
  <c r="NV34" s="1"/>
  <c r="NY29"/>
  <c r="NW35"/>
  <c r="NW34" s="1"/>
  <c r="AR36" i="4"/>
  <c r="AR35" s="1"/>
  <c r="AQ36"/>
  <c r="AQ35" s="1"/>
  <c r="AO28"/>
  <c r="AN36"/>
  <c r="AN35" s="1"/>
  <c r="AL36"/>
  <c r="AL30"/>
  <c r="AL37"/>
  <c r="AM30"/>
  <c r="AJ35"/>
  <c r="AJ30"/>
  <c r="AV33" i="9"/>
  <c r="AV28"/>
  <c r="AU34"/>
  <c r="AU33" s="1"/>
  <c r="AT33"/>
  <c r="AT28"/>
  <c r="AS34"/>
  <c r="AS33" s="1"/>
  <c r="AR34"/>
  <c r="AR33" s="1"/>
  <c r="AQ33"/>
  <c r="AQ28"/>
  <c r="AP33"/>
  <c r="AO34"/>
  <c r="AO33" s="1"/>
  <c r="LQ29" i="7"/>
  <c r="LP34"/>
  <c r="LO27"/>
  <c r="LE29"/>
  <c r="LF35"/>
  <c r="LF34" s="1"/>
  <c r="LH29"/>
  <c r="LG35"/>
  <c r="LK35"/>
  <c r="LR34"/>
  <c r="LV29"/>
  <c r="LP29"/>
  <c r="LM35"/>
  <c r="LR29"/>
  <c r="LW35"/>
  <c r="MA35"/>
  <c r="MA34" s="1"/>
  <c r="LX35"/>
  <c r="LX34" s="1"/>
  <c r="LZ35"/>
  <c r="LZ34" s="1"/>
  <c r="MC35"/>
  <c r="MC34" s="1"/>
  <c r="MD35"/>
  <c r="NH35"/>
  <c r="NH34" s="1"/>
  <c r="ME35"/>
  <c r="ME34" s="1"/>
  <c r="MG35"/>
  <c r="MG34" s="1"/>
  <c r="NK35"/>
  <c r="NK34" s="1"/>
  <c r="NI29"/>
  <c r="NJ29"/>
  <c r="NG35"/>
  <c r="NG34" s="1"/>
  <c r="NO29"/>
  <c r="NM35"/>
  <c r="NM34" s="1"/>
  <c r="KX27"/>
  <c r="KX35" s="1"/>
  <c r="KX34" s="1"/>
  <c r="KO27"/>
  <c r="KO35" s="1"/>
  <c r="KO34" s="1"/>
  <c r="KH27"/>
  <c r="KH35" s="1"/>
  <c r="KH34" s="1"/>
  <c r="KF27"/>
  <c r="KF35" s="1"/>
  <c r="KF34" s="1"/>
  <c r="JZ27"/>
  <c r="JZ35" s="1"/>
  <c r="JZ34" s="1"/>
  <c r="JX34"/>
  <c r="AM28" i="9"/>
  <c r="JR34" i="7"/>
  <c r="JM34"/>
  <c r="JI34"/>
  <c r="JH34"/>
  <c r="JG34"/>
  <c r="AL33" i="9"/>
  <c r="AK34"/>
  <c r="AK33" s="1"/>
  <c r="AH35" i="4"/>
  <c r="AH30"/>
  <c r="AF36"/>
  <c r="AF30"/>
  <c r="AE28"/>
  <c r="AD36"/>
  <c r="AG36"/>
  <c r="AG35" s="1"/>
  <c r="AI30"/>
  <c r="IY27" i="7"/>
  <c r="IY35" s="1"/>
  <c r="IY34" s="1"/>
  <c r="IX27"/>
  <c r="IX35" s="1"/>
  <c r="IX34" s="1"/>
  <c r="AJ33" i="9"/>
  <c r="IW34" i="7"/>
  <c r="IV27"/>
  <c r="IV35" s="1"/>
  <c r="IV34" s="1"/>
  <c r="IR27"/>
  <c r="IR35" s="1"/>
  <c r="IR34" s="1"/>
  <c r="IN34"/>
  <c r="GU34"/>
  <c r="GQ29"/>
  <c r="GU29"/>
  <c r="GP29"/>
  <c r="GT29"/>
  <c r="GO29"/>
  <c r="GS29"/>
  <c r="GN29"/>
  <c r="GR29"/>
  <c r="GY29"/>
  <c r="HB29"/>
  <c r="GX29"/>
  <c r="HA29"/>
  <c r="GW29"/>
  <c r="GV29"/>
  <c r="GZ29"/>
  <c r="HF29"/>
  <c r="HH29"/>
  <c r="HE29"/>
  <c r="HD29"/>
  <c r="HC29"/>
  <c r="HG29"/>
  <c r="HL29"/>
  <c r="HP29"/>
  <c r="HK29"/>
  <c r="HO29"/>
  <c r="HJ29"/>
  <c r="HN29"/>
  <c r="HI29"/>
  <c r="HM29"/>
  <c r="HT29"/>
  <c r="HR29"/>
  <c r="HQ29"/>
  <c r="HS29"/>
  <c r="HW29"/>
  <c r="IA29"/>
  <c r="HV29"/>
  <c r="HZ29"/>
  <c r="HU29"/>
  <c r="HY29"/>
  <c r="HX29"/>
  <c r="IC29"/>
  <c r="IF29"/>
  <c r="IB29"/>
  <c r="IE29"/>
  <c r="ID29"/>
  <c r="IH29"/>
  <c r="IG29"/>
  <c r="IK29"/>
  <c r="IO29"/>
  <c r="IN29"/>
  <c r="IM29"/>
  <c r="IQ29"/>
  <c r="IL29"/>
  <c r="IU29"/>
  <c r="IT29"/>
  <c r="IW29"/>
  <c r="IS29"/>
  <c r="JD29"/>
  <c r="IZ29"/>
  <c r="JC29"/>
  <c r="JH29"/>
  <c r="JG29"/>
  <c r="JI29"/>
  <c r="JM29"/>
  <c r="JO29"/>
  <c r="JR29"/>
  <c r="JT29"/>
  <c r="KC29"/>
  <c r="JX29"/>
  <c r="KA29"/>
  <c r="KI29"/>
  <c r="KD29"/>
  <c r="KG29"/>
  <c r="KP29"/>
  <c r="KL29"/>
  <c r="KN29"/>
  <c r="KS29"/>
  <c r="KZ29"/>
  <c r="NS29"/>
  <c r="NR29"/>
  <c r="NQ29"/>
  <c r="LD29"/>
  <c r="NU29"/>
  <c r="NT29"/>
  <c r="GL35"/>
  <c r="GL34" s="1"/>
  <c r="GK34"/>
  <c r="GI35"/>
  <c r="GI34" s="1"/>
  <c r="GH35"/>
  <c r="GH34" s="1"/>
  <c r="GG34"/>
  <c r="GG29"/>
  <c r="GE35"/>
  <c r="GE34" s="1"/>
  <c r="GD35"/>
  <c r="GD34" s="1"/>
  <c r="GC34"/>
  <c r="GC29"/>
  <c r="GB35"/>
  <c r="GB34" s="1"/>
  <c r="GA34"/>
  <c r="GA29"/>
  <c r="FZ29"/>
  <c r="FX29"/>
  <c r="FV35"/>
  <c r="FV34" s="1"/>
  <c r="FU34"/>
  <c r="FT29"/>
  <c r="FQ35"/>
  <c r="FQ34" s="1"/>
  <c r="FP29"/>
  <c r="FO35"/>
  <c r="FO34" s="1"/>
  <c r="FN29"/>
  <c r="FM34"/>
  <c r="FM29"/>
  <c r="FL29"/>
  <c r="FL34"/>
  <c r="FK34"/>
  <c r="FJ34"/>
  <c r="FJ29"/>
  <c r="FH34"/>
  <c r="FH29"/>
  <c r="FG34"/>
  <c r="FF34"/>
  <c r="FB35"/>
  <c r="FB34" s="1"/>
  <c r="FA34"/>
  <c r="EY34"/>
  <c r="EV34"/>
  <c r="ES35"/>
  <c r="ES34" s="1"/>
  <c r="EO35"/>
  <c r="EO34" s="1"/>
  <c r="EN35"/>
  <c r="EN34" s="1"/>
  <c r="EM34"/>
  <c r="EL34"/>
  <c r="EL29"/>
  <c r="EI35"/>
  <c r="EI34" s="1"/>
  <c r="EG34"/>
  <c r="EG29"/>
  <c r="EE29"/>
  <c r="EC35"/>
  <c r="EC34" s="1"/>
  <c r="EA34"/>
  <c r="EA29"/>
  <c r="DY35"/>
  <c r="DY34" s="1"/>
  <c r="DX35"/>
  <c r="DX34" s="1"/>
  <c r="DV34"/>
  <c r="DV29"/>
  <c r="DT29"/>
  <c r="DR29"/>
  <c r="DQ34"/>
  <c r="DM34"/>
  <c r="DJ34"/>
  <c r="DJ29"/>
  <c r="DH35"/>
  <c r="DH34" s="1"/>
  <c r="DF34"/>
  <c r="DF29"/>
  <c r="DD29"/>
  <c r="DB35"/>
  <c r="DB34" s="1"/>
  <c r="CX35"/>
  <c r="CX34" s="1"/>
  <c r="DA29"/>
  <c r="CY35"/>
  <c r="CY34" s="1"/>
  <c r="DC35"/>
  <c r="DC34" s="1"/>
  <c r="DG29"/>
  <c r="DI35"/>
  <c r="DI34" s="1"/>
  <c r="DN29"/>
  <c r="DL35"/>
  <c r="DL34" s="1"/>
  <c r="DP35"/>
  <c r="DP34" s="1"/>
  <c r="DM29"/>
  <c r="DQ29"/>
  <c r="DK35"/>
  <c r="DK34" s="1"/>
  <c r="DO35"/>
  <c r="DO34" s="1"/>
  <c r="DU29"/>
  <c r="DS35"/>
  <c r="DS34" s="1"/>
  <c r="DW35"/>
  <c r="DW34" s="1"/>
  <c r="EB29"/>
  <c r="DZ35"/>
  <c r="DZ34" s="1"/>
  <c r="ED35"/>
  <c r="ED34" s="1"/>
  <c r="EH29"/>
  <c r="EF35"/>
  <c r="EF34" s="1"/>
  <c r="EM29"/>
  <c r="EK35"/>
  <c r="EK34" s="1"/>
  <c r="EQ35"/>
  <c r="EQ34" s="1"/>
  <c r="ER35"/>
  <c r="ER34" s="1"/>
  <c r="EW29"/>
  <c r="EU35"/>
  <c r="EU34" s="1"/>
  <c r="EX35"/>
  <c r="EX34" s="1"/>
  <c r="EV29"/>
  <c r="EY29"/>
  <c r="ET35"/>
  <c r="ET34" s="1"/>
  <c r="FA29"/>
  <c r="FC35"/>
  <c r="FC34" s="1"/>
  <c r="FG29"/>
  <c r="FE35"/>
  <c r="FE34" s="1"/>
  <c r="FI35"/>
  <c r="FI34" s="1"/>
  <c r="FU29"/>
  <c r="FS35"/>
  <c r="FS34" s="1"/>
  <c r="FW35"/>
  <c r="FW34" s="1"/>
  <c r="FY35"/>
  <c r="FY34" s="1"/>
  <c r="GF29"/>
  <c r="GJ29"/>
  <c r="CT34"/>
  <c r="CM34"/>
  <c r="AD28" i="9"/>
  <c r="AA34"/>
  <c r="AA33" s="1"/>
  <c r="X28"/>
  <c r="W33"/>
  <c r="V34"/>
  <c r="V33" s="1"/>
  <c r="R28"/>
  <c r="V28" i="4"/>
  <c r="V36" s="1"/>
  <c r="V35" s="1"/>
  <c r="T35"/>
  <c r="Z30"/>
  <c r="Y30"/>
  <c r="X30"/>
  <c r="AC30"/>
  <c r="AB30"/>
  <c r="AA30"/>
  <c r="S36"/>
  <c r="S35" s="1"/>
  <c r="R35"/>
  <c r="R30"/>
  <c r="Q35"/>
  <c r="P35"/>
  <c r="N35"/>
  <c r="N30"/>
  <c r="M36"/>
  <c r="M35" s="1"/>
  <c r="K35"/>
  <c r="K30"/>
  <c r="L36"/>
  <c r="L35" s="1"/>
  <c r="P30"/>
  <c r="O36"/>
  <c r="O35" s="1"/>
  <c r="H36"/>
  <c r="H35" s="1"/>
  <c r="G35"/>
  <c r="F36"/>
  <c r="F35" s="1"/>
  <c r="E35"/>
  <c r="E30"/>
  <c r="D35"/>
  <c r="C35"/>
  <c r="C30"/>
  <c r="B36"/>
  <c r="B35" s="1"/>
  <c r="A36"/>
  <c r="A35" s="1"/>
  <c r="CC35" i="7"/>
  <c r="CC34" s="1"/>
  <c r="CB34"/>
  <c r="CA27"/>
  <c r="CA35" s="1"/>
  <c r="CA34" s="1"/>
  <c r="BU27"/>
  <c r="BU35" s="1"/>
  <c r="BU34" s="1"/>
  <c r="BT34"/>
  <c r="BR34"/>
  <c r="Q28" i="9"/>
  <c r="BO34" i="7"/>
  <c r="BN27"/>
  <c r="BN35" s="1"/>
  <c r="BN34" s="1"/>
  <c r="BM34"/>
  <c r="BK27"/>
  <c r="BK35" s="1"/>
  <c r="BK34" s="1"/>
  <c r="BE34"/>
  <c r="BD27"/>
  <c r="BD35" s="1"/>
  <c r="BD34" s="1"/>
  <c r="BB29"/>
  <c r="BE29"/>
  <c r="BC29"/>
  <c r="BF29"/>
  <c r="BJ29"/>
  <c r="BI29"/>
  <c r="BM29"/>
  <c r="BL29"/>
  <c r="BO29"/>
  <c r="BP29"/>
  <c r="BQ29"/>
  <c r="BR29"/>
  <c r="BT29"/>
  <c r="BS29"/>
  <c r="BX29"/>
  <c r="BW29"/>
  <c r="BZ29"/>
  <c r="BV29"/>
  <c r="BY29"/>
  <c r="CB29"/>
  <c r="CH29"/>
  <c r="CE29"/>
  <c r="CG29"/>
  <c r="CD29"/>
  <c r="CF29"/>
  <c r="CK29"/>
  <c r="CO29"/>
  <c r="CN29"/>
  <c r="CJ29"/>
  <c r="CM29"/>
  <c r="CI29"/>
  <c r="CL29"/>
  <c r="CS29"/>
  <c r="CW29"/>
  <c r="CR29"/>
  <c r="CV29"/>
  <c r="CQ29"/>
  <c r="CU29"/>
  <c r="CP29"/>
  <c r="CT29"/>
  <c r="BA35"/>
  <c r="BA34" s="1"/>
  <c r="AZ35"/>
  <c r="AX34"/>
  <c r="AS34"/>
  <c r="AQ34"/>
  <c r="AQ29"/>
  <c r="AO35"/>
  <c r="AO29"/>
  <c r="AI35"/>
  <c r="AI34" s="1"/>
  <c r="AJ35"/>
  <c r="AL35"/>
  <c r="AL34" s="1"/>
  <c r="AP29"/>
  <c r="AN35"/>
  <c r="AN34" s="1"/>
  <c r="AS29"/>
  <c r="AU29"/>
  <c r="AT35"/>
  <c r="AT34" s="1"/>
  <c r="AE34"/>
  <c r="AC29"/>
  <c r="AC35"/>
  <c r="AC36"/>
  <c r="AA35"/>
  <c r="AA34" s="1"/>
  <c r="L33" i="9"/>
  <c r="Z34" i="7"/>
  <c r="Z29"/>
  <c r="AD35"/>
  <c r="AB35"/>
  <c r="AB34" s="1"/>
  <c r="AH29"/>
  <c r="AG35"/>
  <c r="AG34" s="1"/>
  <c r="AE29"/>
  <c r="AV29"/>
  <c r="AF35"/>
  <c r="AF34" s="1"/>
  <c r="Y34"/>
  <c r="Y29"/>
  <c r="X34"/>
  <c r="W34"/>
  <c r="JJ29" l="1"/>
  <c r="KM29"/>
  <c r="AM35"/>
  <c r="AM34" s="1"/>
  <c r="LL35"/>
  <c r="LL34" s="1"/>
  <c r="KJ29"/>
  <c r="LC29"/>
  <c r="KH29"/>
  <c r="KE29"/>
  <c r="JK29"/>
  <c r="AD34"/>
  <c r="AJ34"/>
  <c r="AO34"/>
  <c r="AR29"/>
  <c r="BG29"/>
  <c r="LB29"/>
  <c r="KW29"/>
  <c r="JN29"/>
  <c r="JF29"/>
  <c r="JB29"/>
  <c r="IJ29"/>
  <c r="LU35"/>
  <c r="LU34" s="1"/>
  <c r="KU29"/>
  <c r="KV29"/>
  <c r="KK29"/>
  <c r="KQ35"/>
  <c r="KQ34" s="1"/>
  <c r="JV29"/>
  <c r="JY29"/>
  <c r="JU29"/>
  <c r="LK34"/>
  <c r="JE29"/>
  <c r="KB29"/>
  <c r="AK29"/>
  <c r="AZ34"/>
  <c r="KY29"/>
  <c r="KR29"/>
  <c r="LS29"/>
  <c r="LM34"/>
  <c r="LA29"/>
  <c r="II29"/>
  <c r="JW29"/>
  <c r="LW34"/>
  <c r="JS29"/>
  <c r="IV29"/>
  <c r="IP29"/>
  <c r="JP29"/>
  <c r="LN29"/>
  <c r="LJ35"/>
  <c r="LJ34" s="1"/>
  <c r="KX29"/>
  <c r="KT29"/>
  <c r="LG34"/>
  <c r="AW35"/>
  <c r="AW34" s="1"/>
  <c r="MD34"/>
  <c r="LY29"/>
  <c r="MB29"/>
  <c r="JQ29"/>
  <c r="JA29"/>
  <c r="LI35"/>
  <c r="LI34" s="1"/>
  <c r="BH29"/>
  <c r="KO29"/>
  <c r="JL29"/>
  <c r="AY35"/>
  <c r="AY34" s="1"/>
  <c r="LT35"/>
  <c r="LT34" s="1"/>
  <c r="V35"/>
  <c r="V34" s="1"/>
  <c r="N28" i="9"/>
  <c r="D45"/>
  <c r="AN34"/>
  <c r="AN33" s="1"/>
  <c r="AN28"/>
  <c r="U30" i="4"/>
  <c r="AF35"/>
  <c r="W30"/>
  <c r="T30"/>
  <c r="AD35"/>
  <c r="J36"/>
  <c r="J35" s="1"/>
  <c r="V30"/>
  <c r="AP30"/>
  <c r="I36"/>
  <c r="I35" s="1"/>
  <c r="AK30"/>
  <c r="AO30"/>
  <c r="AO36"/>
  <c r="AO35" s="1"/>
  <c r="AL35"/>
  <c r="LO29" i="7"/>
  <c r="LO35"/>
  <c r="LO34" s="1"/>
  <c r="KF29"/>
  <c r="JZ29"/>
  <c r="AE36" i="4"/>
  <c r="AE35" s="1"/>
  <c r="AE30"/>
  <c r="IY29" i="7"/>
  <c r="IX29"/>
  <c r="IR29"/>
  <c r="A32" i="4"/>
  <c r="CA29" i="7"/>
  <c r="BU29"/>
  <c r="BN29"/>
  <c r="BK29"/>
  <c r="BD29"/>
  <c r="AC34"/>
  <c r="D45" l="1"/>
  <c r="D48"/>
  <c r="AS48" s="1"/>
  <c r="D48" i="9"/>
  <c r="D46"/>
  <c r="D44" i="7"/>
  <c r="D46"/>
  <c r="D44" i="9"/>
  <c r="A48" i="4"/>
</calcChain>
</file>

<file path=xl/sharedStrings.xml><?xml version="1.0" encoding="utf-8"?>
<sst xmlns="http://schemas.openxmlformats.org/spreadsheetml/2006/main" count="3114" uniqueCount="1457">
  <si>
    <t>번호</t>
    <phoneticPr fontId="1" type="noConversion"/>
  </si>
  <si>
    <t>평가내용</t>
    <phoneticPr fontId="1" type="noConversion"/>
  </si>
  <si>
    <t>구분</t>
    <phoneticPr fontId="1" type="noConversion"/>
  </si>
  <si>
    <t>업소명</t>
    <phoneticPr fontId="1" type="noConversion"/>
  </si>
  <si>
    <t>준수사항</t>
    <phoneticPr fontId="1" type="noConversion"/>
  </si>
  <si>
    <t>평가 결과</t>
    <phoneticPr fontId="1" type="noConversion"/>
  </si>
  <si>
    <t>←   열을 클릭하여 열삽입을 통해 업소수에 맞게 추가하여 사용   →</t>
    <phoneticPr fontId="1" type="noConversion"/>
  </si>
  <si>
    <t>※ 자동</t>
    <phoneticPr fontId="1" type="noConversion"/>
  </si>
  <si>
    <t>1_1</t>
    <phoneticPr fontId="1" type="noConversion"/>
  </si>
  <si>
    <t>2_1</t>
    <phoneticPr fontId="1" type="noConversion"/>
  </si>
  <si>
    <t>3_1</t>
    <phoneticPr fontId="1" type="noConversion"/>
  </si>
  <si>
    <t>5_1</t>
    <phoneticPr fontId="1" type="noConversion"/>
  </si>
  <si>
    <t>6_1</t>
    <phoneticPr fontId="1" type="noConversion"/>
  </si>
  <si>
    <t>7_1</t>
    <phoneticPr fontId="1" type="noConversion"/>
  </si>
  <si>
    <t>8_1</t>
    <phoneticPr fontId="1" type="noConversion"/>
  </si>
  <si>
    <t>9_1</t>
    <phoneticPr fontId="1" type="noConversion"/>
  </si>
  <si>
    <t>11_1</t>
    <phoneticPr fontId="1" type="noConversion"/>
  </si>
  <si>
    <t>준수 업소수</t>
    <phoneticPr fontId="1" type="noConversion"/>
  </si>
  <si>
    <t>4_1</t>
    <phoneticPr fontId="1" type="noConversion"/>
  </si>
  <si>
    <t>법적준수사항 전항목 충족업소 수</t>
    <phoneticPr fontId="8" type="noConversion"/>
  </si>
  <si>
    <t>100점 
환산점수
(점)</t>
    <phoneticPr fontId="1" type="noConversion"/>
  </si>
  <si>
    <t>계</t>
    <phoneticPr fontId="1" type="noConversion"/>
  </si>
  <si>
    <t>법적 준수사항</t>
    <phoneticPr fontId="1" type="noConversion"/>
  </si>
  <si>
    <t>권장사항</t>
    <phoneticPr fontId="8" type="noConversion"/>
  </si>
  <si>
    <t>※ 자동 : 업소수를 추가한 경우 추가한 업소수에 맞게 행을 추가한 후 함수식 복사하여 사용</t>
    <phoneticPr fontId="1" type="noConversion"/>
  </si>
  <si>
    <t>최종지불요금표 내부 게시 여부</t>
    <phoneticPr fontId="1" type="noConversion"/>
  </si>
  <si>
    <t>최종지불요금표 외부 게시 여부</t>
    <phoneticPr fontId="1" type="noConversion"/>
  </si>
  <si>
    <t>6_2</t>
    <phoneticPr fontId="1" type="noConversion"/>
  </si>
  <si>
    <t>옥외 최종지불요금표 자율게시 여부</t>
    <phoneticPr fontId="1" type="noConversion"/>
  </si>
  <si>
    <t>권장사항</t>
    <phoneticPr fontId="1" type="noConversion"/>
  </si>
  <si>
    <t>5_2</t>
    <phoneticPr fontId="1" type="noConversion"/>
  </si>
  <si>
    <t>6_3</t>
    <phoneticPr fontId="1" type="noConversion"/>
  </si>
  <si>
    <t>법적준수사항전항목 점수</t>
    <phoneticPr fontId="1" type="noConversion"/>
  </si>
  <si>
    <r>
      <t>※ 자동 : 해당 업소를 추가한 경우 추가한 업소수 최종열을 기준으로 함수식을 변경할 것</t>
    </r>
    <r>
      <rPr>
        <b/>
        <sz val="11"/>
        <color indexed="8"/>
        <rFont val="궁서"/>
        <family val="1"/>
        <charset val="129"/>
      </rPr>
      <t xml:space="preserve">(예시: </t>
    </r>
    <r>
      <rPr>
        <b/>
        <sz val="11"/>
        <color indexed="10"/>
        <rFont val="궁서"/>
        <family val="1"/>
        <charset val="129"/>
      </rPr>
      <t>평가업소수를 T열까지 추가</t>
    </r>
    <r>
      <rPr>
        <b/>
        <sz val="11"/>
        <color indexed="8"/>
        <rFont val="궁서"/>
        <family val="1"/>
        <charset val="129"/>
      </rPr>
      <t>한 경우: "설정함수식COUNTIF(F행번호:</t>
    </r>
    <r>
      <rPr>
        <b/>
        <sz val="11"/>
        <color indexed="10"/>
        <rFont val="궁서"/>
        <family val="1"/>
        <charset val="129"/>
      </rPr>
      <t>O</t>
    </r>
    <r>
      <rPr>
        <b/>
        <sz val="11"/>
        <color indexed="8"/>
        <rFont val="궁서"/>
        <family val="1"/>
        <charset val="129"/>
      </rPr>
      <t>행번호,"준수")=&gt;변경함수식 COUNTIF(F행번호:</t>
    </r>
    <r>
      <rPr>
        <b/>
        <sz val="11"/>
        <color indexed="10"/>
        <rFont val="궁서"/>
        <family val="1"/>
        <charset val="129"/>
      </rPr>
      <t>T</t>
    </r>
    <r>
      <rPr>
        <b/>
        <sz val="11"/>
        <color indexed="8"/>
        <rFont val="궁서"/>
        <family val="1"/>
        <charset val="129"/>
      </rPr>
      <t>행번호,"준수")"</t>
    </r>
    <phoneticPr fontId="1" type="noConversion"/>
  </si>
  <si>
    <t>수건, 커트(염색)보 청결상태</t>
    <phoneticPr fontId="1" type="noConversion"/>
  </si>
  <si>
    <t>미용기구 소독장비 비치 및 작동여부</t>
    <phoneticPr fontId="1" type="noConversion"/>
  </si>
  <si>
    <t>미용기구 소독장비 청결상태</t>
    <phoneticPr fontId="1" type="noConversion"/>
  </si>
  <si>
    <t>미용기구(빗, 로뜨, 가위 등) 청결상태</t>
    <phoneticPr fontId="1" type="noConversion"/>
  </si>
  <si>
    <t>네일미용기구 소독장비 청결상태</t>
    <phoneticPr fontId="1" type="noConversion"/>
  </si>
  <si>
    <t>네일미용기구(니퍼, 드라이머신 등) 청결상태</t>
    <phoneticPr fontId="1" type="noConversion"/>
  </si>
  <si>
    <t>13_1</t>
    <phoneticPr fontId="1" type="noConversion"/>
  </si>
  <si>
    <t>면적</t>
    <phoneticPr fontId="1" type="noConversion"/>
  </si>
  <si>
    <t>법적준수사항 평가(60점:준수,60점미만:미준수)</t>
    <phoneticPr fontId="8" type="noConversion"/>
  </si>
  <si>
    <r>
      <rPr>
        <sz val="10"/>
        <color indexed="62"/>
        <rFont val="맑은 고딕"/>
        <family val="3"/>
        <charset val="129"/>
      </rPr>
      <t xml:space="preserve">※ </t>
    </r>
    <r>
      <rPr>
        <b/>
        <sz val="10"/>
        <color indexed="62"/>
        <rFont val="맑은 고딕"/>
        <family val="3"/>
        <charset val="129"/>
      </rPr>
      <t>담당자 직접 입력사항</t>
    </r>
    <r>
      <rPr>
        <sz val="10"/>
        <color indexed="62"/>
        <rFont val="맑은 고딕"/>
        <family val="3"/>
        <charset val="129"/>
      </rPr>
      <t xml:space="preserve"> 
 -  업소수에 맞게 열을 추가하여 </t>
    </r>
    <r>
      <rPr>
        <b/>
        <u/>
        <sz val="10"/>
        <color indexed="62"/>
        <rFont val="맑은 고딕"/>
        <family val="3"/>
        <charset val="129"/>
      </rPr>
      <t>업소별 평가결과</t>
    </r>
    <r>
      <rPr>
        <sz val="10"/>
        <color indexed="62"/>
        <rFont val="맑은 고딕"/>
        <family val="3"/>
        <charset val="129"/>
      </rPr>
      <t xml:space="preserve"> 입력</t>
    </r>
    <r>
      <rPr>
        <sz val="10"/>
        <color indexed="10"/>
        <rFont val="맑은 고딕"/>
        <family val="3"/>
        <charset val="129"/>
      </rPr>
      <t xml:space="preserve">
   (</t>
    </r>
    <r>
      <rPr>
        <b/>
        <u/>
        <sz val="10"/>
        <color indexed="10"/>
        <rFont val="맑은 고딕"/>
        <family val="3"/>
        <charset val="129"/>
      </rPr>
      <t>항목별 준수업소 수, 업소별&amp;영역별 100점환산점수, 법적준수사항 전항목 충족업소현황 등 관련통계는 모두 자동으로 계산</t>
    </r>
    <r>
      <rPr>
        <sz val="10"/>
        <color indexed="10"/>
        <rFont val="맑은 고딕"/>
        <family val="3"/>
        <charset val="129"/>
      </rPr>
      <t xml:space="preserve">되도록 함수식을 각각 설정함=&gt;노란색 영역)
 </t>
    </r>
    <r>
      <rPr>
        <b/>
        <sz val="11"/>
        <color indexed="60"/>
        <rFont val="맑은 고딕"/>
        <family val="3"/>
        <charset val="129"/>
      </rPr>
      <t>- 함수식 적용으로 업소별 면적 필수 입력(파란색 영역)</t>
    </r>
    <r>
      <rPr>
        <sz val="10"/>
        <color indexed="10"/>
        <rFont val="맑은 고딕"/>
        <family val="3"/>
        <charset val="129"/>
      </rPr>
      <t xml:space="preserve">
 -</t>
    </r>
    <r>
      <rPr>
        <b/>
        <sz val="11"/>
        <color indexed="17"/>
        <rFont val="맑은 고딕"/>
        <family val="3"/>
        <charset val="129"/>
      </rPr>
      <t xml:space="preserve">  법적 준수사항 전항목 점수가 60점 만점인데도 미준수라고 표시 되는 경우 : 항목별 점수 입력 오류여부 확인 필요</t>
    </r>
    <phoneticPr fontId="8" type="noConversion"/>
  </si>
  <si>
    <t>영업신고증 게시 여부</t>
    <phoneticPr fontId="1" type="noConversion"/>
  </si>
  <si>
    <t>최종지불요금표 외부 게시 항목</t>
    <phoneticPr fontId="1" type="noConversion"/>
  </si>
  <si>
    <t>천장, 벽, 바닥 청결상태</t>
    <phoneticPr fontId="1" type="noConversion"/>
  </si>
  <si>
    <t>세면대 청결상태</t>
    <phoneticPr fontId="1" type="noConversion"/>
  </si>
  <si>
    <t>거울, 의자 청결상태</t>
    <phoneticPr fontId="1" type="noConversion"/>
  </si>
  <si>
    <t>물품보관함, 선반 청결상태</t>
    <phoneticPr fontId="1" type="noConversion"/>
  </si>
  <si>
    <t>출입문 1/3이상 투명기준 준수 여부</t>
    <phoneticPr fontId="1" type="noConversion"/>
  </si>
  <si>
    <t>의약품, 의료기기 사용 여부</t>
    <phoneticPr fontId="1" type="noConversion"/>
  </si>
  <si>
    <t>미용기구 소독에 따른 분리보관 여부</t>
    <phoneticPr fontId="1" type="noConversion"/>
  </si>
  <si>
    <t>면허증원본 게시 여부</t>
    <phoneticPr fontId="1" type="noConversion"/>
  </si>
  <si>
    <t>6_2</t>
  </si>
  <si>
    <t>6_3</t>
  </si>
  <si>
    <t>10_1</t>
    <phoneticPr fontId="1" type="noConversion"/>
  </si>
  <si>
    <t>12_1</t>
    <phoneticPr fontId="1" type="noConversion"/>
  </si>
  <si>
    <t>13_1</t>
    <phoneticPr fontId="1" type="noConversion"/>
  </si>
  <si>
    <t>14_1</t>
    <phoneticPr fontId="1" type="noConversion"/>
  </si>
  <si>
    <t>천장, 벽, 바닥 청결상태</t>
    <phoneticPr fontId="1" type="noConversion"/>
  </si>
  <si>
    <t>10_1</t>
    <phoneticPr fontId="1" type="noConversion"/>
  </si>
  <si>
    <t>11_1</t>
    <phoneticPr fontId="1" type="noConversion"/>
  </si>
  <si>
    <t>12_1</t>
    <phoneticPr fontId="1" type="noConversion"/>
  </si>
  <si>
    <t>수건 청결상태</t>
    <phoneticPr fontId="1" type="noConversion"/>
  </si>
  <si>
    <t>손발톱 작업대 청결상태</t>
    <phoneticPr fontId="1" type="noConversion"/>
  </si>
  <si>
    <t>물품보관함, 선반 청결상태</t>
    <phoneticPr fontId="1" type="noConversion"/>
  </si>
  <si>
    <t>제이스타일</t>
    <phoneticPr fontId="1" type="noConversion"/>
  </si>
  <si>
    <t>헤어살롱레떼일꼼</t>
    <phoneticPr fontId="1" type="noConversion"/>
  </si>
  <si>
    <t>머리뽐</t>
    <phoneticPr fontId="1" type="noConversion"/>
  </si>
  <si>
    <t>아셀헤어</t>
    <phoneticPr fontId="1" type="noConversion"/>
  </si>
  <si>
    <t>Nail1 361</t>
    <phoneticPr fontId="1" type="noConversion"/>
  </si>
  <si>
    <t>HANA Shop</t>
    <phoneticPr fontId="1" type="noConversion"/>
  </si>
  <si>
    <t>돌스헤어</t>
    <phoneticPr fontId="1" type="noConversion"/>
  </si>
  <si>
    <t>토리헤어(동탄반송점)</t>
    <phoneticPr fontId="1" type="noConversion"/>
  </si>
  <si>
    <t>헤어망고</t>
    <phoneticPr fontId="1" type="noConversion"/>
  </si>
  <si>
    <t>컷트클럽</t>
    <phoneticPr fontId="1" type="noConversion"/>
  </si>
  <si>
    <t>황금희에스테틱하우스</t>
    <phoneticPr fontId="1" type="noConversion"/>
  </si>
  <si>
    <t>선에스테스파</t>
    <phoneticPr fontId="1" type="noConversion"/>
  </si>
  <si>
    <t>momo에스테틱</t>
    <phoneticPr fontId="1" type="noConversion"/>
  </si>
  <si>
    <t>휴에스테틱</t>
    <phoneticPr fontId="1" type="noConversion"/>
  </si>
  <si>
    <t>스킨러브</t>
    <phoneticPr fontId="1" type="noConversion"/>
  </si>
  <si>
    <t>디엘에스테틱</t>
    <phoneticPr fontId="1" type="noConversion"/>
  </si>
  <si>
    <t>예쁜얼굴</t>
    <phoneticPr fontId="1" type="noConversion"/>
  </si>
  <si>
    <t>셀럽왁싱</t>
    <phoneticPr fontId="1" type="noConversion"/>
  </si>
  <si>
    <t>약손명가에스테틱</t>
    <phoneticPr fontId="1" type="noConversion"/>
  </si>
  <si>
    <t>뷰티콜라겐</t>
    <phoneticPr fontId="1" type="noConversion"/>
  </si>
  <si>
    <t>이지은뷰티&amp;왁싱</t>
    <phoneticPr fontId="1" type="noConversion"/>
  </si>
  <si>
    <t>릴렉스타임</t>
    <phoneticPr fontId="1" type="noConversion"/>
  </si>
  <si>
    <t>안젤라비</t>
    <phoneticPr fontId="1" type="noConversion"/>
  </si>
  <si>
    <t>주니뷰티센타</t>
    <phoneticPr fontId="1" type="noConversion"/>
  </si>
  <si>
    <t>네일공주</t>
    <phoneticPr fontId="1" type="noConversion"/>
  </si>
  <si>
    <t>네일이야기</t>
    <phoneticPr fontId="1" type="noConversion"/>
  </si>
  <si>
    <t>스텔라</t>
    <phoneticPr fontId="1" type="noConversion"/>
  </si>
  <si>
    <t>nurunail</t>
    <phoneticPr fontId="1" type="noConversion"/>
  </si>
  <si>
    <t>네일스타</t>
    <phoneticPr fontId="1" type="noConversion"/>
  </si>
  <si>
    <t>리리스네일</t>
    <phoneticPr fontId="1" type="noConversion"/>
  </si>
  <si>
    <t>A.SI헤어</t>
    <phoneticPr fontId="1" type="noConversion"/>
  </si>
  <si>
    <t>스토리(동탄점)</t>
    <phoneticPr fontId="1" type="noConversion"/>
  </si>
  <si>
    <t>닥터수(동탄점)</t>
    <phoneticPr fontId="1" type="noConversion"/>
  </si>
  <si>
    <t>현아에스테틱</t>
    <phoneticPr fontId="1" type="noConversion"/>
  </si>
  <si>
    <t>아우라제이(푸르미점)</t>
    <phoneticPr fontId="1" type="noConversion"/>
  </si>
  <si>
    <t>컷&amp;컬러</t>
    <phoneticPr fontId="1" type="noConversion"/>
  </si>
  <si>
    <t>신의손헤어살롱</t>
    <phoneticPr fontId="1" type="noConversion"/>
  </si>
  <si>
    <t>K1헤어</t>
    <phoneticPr fontId="1" type="noConversion"/>
  </si>
  <si>
    <t>사라헤어2</t>
    <phoneticPr fontId="1" type="noConversion"/>
  </si>
  <si>
    <t>예인에스테틱</t>
    <phoneticPr fontId="1" type="noConversion"/>
  </si>
  <si>
    <t>네일또아</t>
    <phoneticPr fontId="1" type="noConversion"/>
  </si>
  <si>
    <t>우남이발관</t>
    <phoneticPr fontId="1" type="noConversion"/>
  </si>
  <si>
    <t>오컷헤어살롱</t>
    <phoneticPr fontId="1" type="noConversion"/>
  </si>
  <si>
    <t>백합미용실</t>
    <phoneticPr fontId="1" type="noConversion"/>
  </si>
  <si>
    <t>에바다헤어샵</t>
    <phoneticPr fontId="1" type="noConversion"/>
  </si>
  <si>
    <t>보그헤어</t>
    <phoneticPr fontId="1" type="noConversion"/>
  </si>
  <si>
    <t>Black&amp;white</t>
    <phoneticPr fontId="1" type="noConversion"/>
  </si>
  <si>
    <t>소호네일</t>
    <phoneticPr fontId="1" type="noConversion"/>
  </si>
  <si>
    <t>CMK헤어</t>
    <phoneticPr fontId="1" type="noConversion"/>
  </si>
  <si>
    <t>한렬헤어빌드</t>
    <phoneticPr fontId="1" type="noConversion"/>
  </si>
  <si>
    <t>모던헤어</t>
    <phoneticPr fontId="1" type="noConversion"/>
  </si>
  <si>
    <t>뷰티난다</t>
    <phoneticPr fontId="1" type="noConversion"/>
  </si>
  <si>
    <t>더맑은스킨</t>
    <phoneticPr fontId="1" type="noConversion"/>
  </si>
  <si>
    <t>네일플라워</t>
    <phoneticPr fontId="1" type="noConversion"/>
  </si>
  <si>
    <t>헤어스토리</t>
    <phoneticPr fontId="1" type="noConversion"/>
  </si>
  <si>
    <t>스타미용실</t>
    <phoneticPr fontId="1" type="noConversion"/>
  </si>
  <si>
    <t>머리쟁이</t>
    <phoneticPr fontId="1" type="noConversion"/>
  </si>
  <si>
    <t>우리머리방</t>
    <phoneticPr fontId="1" type="noConversion"/>
  </si>
  <si>
    <t>금빛미용실</t>
    <phoneticPr fontId="1" type="noConversion"/>
  </si>
  <si>
    <t>미스미스터파마</t>
    <phoneticPr fontId="1" type="noConversion"/>
  </si>
  <si>
    <t>김민헤어</t>
    <phoneticPr fontId="1" type="noConversion"/>
  </si>
  <si>
    <t>머리못하는집(봉담점)</t>
    <phoneticPr fontId="1" type="noConversion"/>
  </si>
  <si>
    <t>까꼬뽀꼬</t>
    <phoneticPr fontId="1" type="noConversion"/>
  </si>
  <si>
    <t>마이다스</t>
    <phoneticPr fontId="1" type="noConversion"/>
  </si>
  <si>
    <t>허경옥헤어</t>
    <phoneticPr fontId="1" type="noConversion"/>
  </si>
  <si>
    <t>올맨클럽</t>
    <phoneticPr fontId="1" type="noConversion"/>
  </si>
  <si>
    <t>디자인헤어</t>
    <phoneticPr fontId="1" type="noConversion"/>
  </si>
  <si>
    <t>코코헤어</t>
    <phoneticPr fontId="1" type="noConversion"/>
  </si>
  <si>
    <t>김소연헤어뱅크</t>
    <phoneticPr fontId="1" type="noConversion"/>
  </si>
  <si>
    <t>토마토</t>
    <phoneticPr fontId="1" type="noConversion"/>
  </si>
  <si>
    <t>피어나헤어샵</t>
    <phoneticPr fontId="1" type="noConversion"/>
  </si>
  <si>
    <t>잰틀맨</t>
    <phoneticPr fontId="1" type="noConversion"/>
  </si>
  <si>
    <t>뷰티예인헤어</t>
    <phoneticPr fontId="1" type="noConversion"/>
  </si>
  <si>
    <t>미앤컬</t>
    <phoneticPr fontId="1" type="noConversion"/>
  </si>
  <si>
    <t>컷앤펌</t>
    <phoneticPr fontId="1" type="noConversion"/>
  </si>
  <si>
    <t>여우헤어</t>
    <phoneticPr fontId="1" type="noConversion"/>
  </si>
  <si>
    <t>왕림미용실</t>
    <phoneticPr fontId="1" type="noConversion"/>
  </si>
  <si>
    <t>이철헤어커커</t>
    <phoneticPr fontId="1" type="noConversion"/>
  </si>
  <si>
    <t>백만송이</t>
    <phoneticPr fontId="1" type="noConversion"/>
  </si>
  <si>
    <t>제이엠헤어</t>
    <phoneticPr fontId="1" type="noConversion"/>
  </si>
  <si>
    <t>김선유헤어</t>
    <phoneticPr fontId="1" type="noConversion"/>
  </si>
  <si>
    <t>한헤어</t>
    <phoneticPr fontId="1" type="noConversion"/>
  </si>
  <si>
    <t>토브헤어</t>
    <phoneticPr fontId="1" type="noConversion"/>
  </si>
  <si>
    <t>포미나헤어</t>
    <phoneticPr fontId="1" type="noConversion"/>
  </si>
  <si>
    <t>혁이네미장원</t>
    <phoneticPr fontId="1" type="noConversion"/>
  </si>
  <si>
    <t>이미용헤어샵</t>
    <phoneticPr fontId="1" type="noConversion"/>
  </si>
  <si>
    <t>비아이하우스</t>
    <phoneticPr fontId="1" type="noConversion"/>
  </si>
  <si>
    <t>선갤러리</t>
    <phoneticPr fontId="1" type="noConversion"/>
  </si>
  <si>
    <t>에이원헤어</t>
    <phoneticPr fontId="1" type="noConversion"/>
  </si>
  <si>
    <t>태후사랑</t>
    <phoneticPr fontId="1" type="noConversion"/>
  </si>
  <si>
    <t>지지GO헤어샵</t>
    <phoneticPr fontId="1" type="noConversion"/>
  </si>
  <si>
    <t>DO헤어</t>
    <phoneticPr fontId="1" type="noConversion"/>
  </si>
  <si>
    <t>머리빨</t>
    <phoneticPr fontId="1" type="noConversion"/>
  </si>
  <si>
    <t>새늘</t>
    <phoneticPr fontId="1" type="noConversion"/>
  </si>
  <si>
    <t>겨자씨스킨케어</t>
    <phoneticPr fontId="1" type="noConversion"/>
  </si>
  <si>
    <t>더힐링</t>
    <phoneticPr fontId="1" type="noConversion"/>
  </si>
  <si>
    <t>Yoon아이홀릭</t>
    <phoneticPr fontId="1" type="noConversion"/>
  </si>
  <si>
    <t>안스킨케어</t>
    <phoneticPr fontId="1" type="noConversion"/>
  </si>
  <si>
    <t>백옥피부샾</t>
    <phoneticPr fontId="1" type="noConversion"/>
  </si>
  <si>
    <t>정스킨케어</t>
    <phoneticPr fontId="1" type="noConversion"/>
  </si>
  <si>
    <t>수호천사스킨케어</t>
    <phoneticPr fontId="1" type="noConversion"/>
  </si>
  <si>
    <t>미소에스테틱</t>
    <phoneticPr fontId="1" type="noConversion"/>
  </si>
  <si>
    <t>피부에반하다</t>
    <phoneticPr fontId="1" type="noConversion"/>
  </si>
  <si>
    <t>더블유에스테틱</t>
    <phoneticPr fontId="1" type="noConversion"/>
  </si>
  <si>
    <t>뷰티앤리</t>
    <phoneticPr fontId="1" type="noConversion"/>
  </si>
  <si>
    <t>신지현뷰티샵</t>
    <phoneticPr fontId="1" type="noConversion"/>
  </si>
  <si>
    <t>굿스킨앤바디</t>
    <phoneticPr fontId="1" type="noConversion"/>
  </si>
  <si>
    <t>프로바리깡</t>
    <phoneticPr fontId="1" type="noConversion"/>
  </si>
  <si>
    <t>별헤어</t>
    <phoneticPr fontId="1" type="noConversion"/>
  </si>
  <si>
    <t>명헤어크리닉</t>
    <phoneticPr fontId="1" type="noConversion"/>
  </si>
  <si>
    <t>김싸롱</t>
    <phoneticPr fontId="1" type="noConversion"/>
  </si>
  <si>
    <t>네일이야기</t>
    <phoneticPr fontId="1" type="noConversion"/>
  </si>
  <si>
    <t>더네일</t>
    <phoneticPr fontId="1" type="noConversion"/>
  </si>
  <si>
    <t>발라발라</t>
    <phoneticPr fontId="1" type="noConversion"/>
  </si>
  <si>
    <t>달콤네일</t>
    <phoneticPr fontId="1" type="noConversion"/>
  </si>
  <si>
    <t>배희자헤어햡퍼미</t>
    <phoneticPr fontId="1" type="noConversion"/>
  </si>
  <si>
    <t>명진헤어샾</t>
    <phoneticPr fontId="1" type="noConversion"/>
  </si>
  <si>
    <t>임서영헤어샵</t>
    <phoneticPr fontId="1" type="noConversion"/>
  </si>
  <si>
    <t>종점미용실</t>
    <phoneticPr fontId="1" type="noConversion"/>
  </si>
  <si>
    <t>헤어메니아</t>
    <phoneticPr fontId="1" type="noConversion"/>
  </si>
  <si>
    <t>김용덕헤어샾</t>
    <phoneticPr fontId="1" type="noConversion"/>
  </si>
  <si>
    <t>치어플</t>
    <phoneticPr fontId="1" type="noConversion"/>
  </si>
  <si>
    <t>한일미용실</t>
    <phoneticPr fontId="1" type="noConversion"/>
  </si>
  <si>
    <t>다인미용실</t>
    <phoneticPr fontId="1" type="noConversion"/>
  </si>
  <si>
    <t>이미경헤어샵</t>
    <phoneticPr fontId="1" type="noConversion"/>
  </si>
  <si>
    <t>강진숙가위손</t>
    <phoneticPr fontId="1" type="noConversion"/>
  </si>
  <si>
    <t>모영주헤어샵</t>
    <phoneticPr fontId="1" type="noConversion"/>
  </si>
  <si>
    <t>헤어스토리</t>
    <phoneticPr fontId="1" type="noConversion"/>
  </si>
  <si>
    <t>미헤어샵</t>
    <phoneticPr fontId="1" type="noConversion"/>
  </si>
  <si>
    <t>즐겨찾기</t>
    <phoneticPr fontId="1" type="noConversion"/>
  </si>
  <si>
    <t>까꼬뽀꼬</t>
    <phoneticPr fontId="1" type="noConversion"/>
  </si>
  <si>
    <t>유헤어라인</t>
    <phoneticPr fontId="1" type="noConversion"/>
  </si>
  <si>
    <t>도도헤어</t>
    <phoneticPr fontId="1" type="noConversion"/>
  </si>
  <si>
    <t>카락베</t>
    <phoneticPr fontId="1" type="noConversion"/>
  </si>
  <si>
    <t>대광이발관</t>
    <phoneticPr fontId="1" type="noConversion"/>
  </si>
  <si>
    <t>남양이발관</t>
    <phoneticPr fontId="1" type="noConversion"/>
  </si>
  <si>
    <t>우림이용원</t>
    <phoneticPr fontId="1" type="noConversion"/>
  </si>
  <si>
    <t>믿음이용원</t>
    <phoneticPr fontId="1" type="noConversion"/>
  </si>
  <si>
    <t>마도이발관</t>
    <phoneticPr fontId="1" type="noConversion"/>
  </si>
  <si>
    <t>맨투맨</t>
    <phoneticPr fontId="1" type="noConversion"/>
  </si>
  <si>
    <t>원리이발관</t>
    <phoneticPr fontId="1" type="noConversion"/>
  </si>
  <si>
    <t>형제이발관</t>
    <phoneticPr fontId="1" type="noConversion"/>
  </si>
  <si>
    <t>상록이발관</t>
    <phoneticPr fontId="1" type="noConversion"/>
  </si>
  <si>
    <t>부부이용원</t>
    <phoneticPr fontId="1" type="noConversion"/>
  </si>
  <si>
    <t>봉담이발관</t>
    <phoneticPr fontId="1" type="noConversion"/>
  </si>
  <si>
    <t>왕림이발관</t>
    <phoneticPr fontId="1" type="noConversion"/>
  </si>
  <si>
    <t>신우이발관</t>
    <phoneticPr fontId="1" type="noConversion"/>
  </si>
  <si>
    <t>탑스타이용원</t>
    <phoneticPr fontId="1" type="noConversion"/>
  </si>
  <si>
    <t>우리이발관</t>
    <phoneticPr fontId="1" type="noConversion"/>
  </si>
  <si>
    <t>우진이발관</t>
    <phoneticPr fontId="1" type="noConversion"/>
  </si>
  <si>
    <t>미광이발관</t>
    <phoneticPr fontId="1" type="noConversion"/>
  </si>
  <si>
    <t>부흥이발관</t>
    <phoneticPr fontId="1" type="noConversion"/>
  </si>
  <si>
    <t>정든이발관</t>
    <phoneticPr fontId="1" type="noConversion"/>
  </si>
  <si>
    <t>송산이발관</t>
    <phoneticPr fontId="1" type="noConversion"/>
  </si>
  <si>
    <t>조은이발관</t>
    <phoneticPr fontId="1" type="noConversion"/>
  </si>
  <si>
    <t>안산이용</t>
    <phoneticPr fontId="1" type="noConversion"/>
  </si>
  <si>
    <t>백설공주에스테틱</t>
    <phoneticPr fontId="1" type="noConversion"/>
  </si>
  <si>
    <t>브로우앤</t>
    <phoneticPr fontId="1" type="noConversion"/>
  </si>
  <si>
    <t>손길스킨케어</t>
    <phoneticPr fontId="1" type="noConversion"/>
  </si>
  <si>
    <t>142뷰티</t>
    <phoneticPr fontId="1" type="noConversion"/>
  </si>
  <si>
    <t>굿왁싱</t>
    <phoneticPr fontId="1" type="noConversion"/>
  </si>
  <si>
    <t>휴앤미에스테틱</t>
    <phoneticPr fontId="1" type="noConversion"/>
  </si>
  <si>
    <t>중앙뷰티케어</t>
    <phoneticPr fontId="1" type="noConversion"/>
  </si>
  <si>
    <t>얼짱몸짱2동탄점</t>
    <phoneticPr fontId="1" type="noConversion"/>
  </si>
  <si>
    <t>올가스킨</t>
    <phoneticPr fontId="1" type="noConversion"/>
  </si>
  <si>
    <t>스킨몬스터</t>
    <phoneticPr fontId="1" type="noConversion"/>
  </si>
  <si>
    <t>선</t>
    <phoneticPr fontId="1" type="noConversion"/>
  </si>
  <si>
    <t>뷰티스킨앤바디</t>
    <phoneticPr fontId="1" type="noConversion"/>
  </si>
  <si>
    <t>에네르게스</t>
    <phoneticPr fontId="1" type="noConversion"/>
  </si>
  <si>
    <t>공안나헤어</t>
    <phoneticPr fontId="1" type="noConversion"/>
  </si>
  <si>
    <t>조인순뷰티</t>
    <phoneticPr fontId="1" type="noConversion"/>
  </si>
  <si>
    <t>아이노스</t>
    <phoneticPr fontId="1" type="noConversion"/>
  </si>
  <si>
    <t>뷰티렉스</t>
    <phoneticPr fontId="1" type="noConversion"/>
  </si>
  <si>
    <t>약손이야기</t>
    <phoneticPr fontId="1" type="noConversion"/>
  </si>
  <si>
    <t>피부랑속눈썹이랑</t>
    <phoneticPr fontId="1" type="noConversion"/>
  </si>
  <si>
    <t>뷰티라인</t>
    <phoneticPr fontId="1" type="noConversion"/>
  </si>
  <si>
    <t>시원피부관리실</t>
    <phoneticPr fontId="1" type="noConversion"/>
  </si>
  <si>
    <t>일랑일랑뷰티</t>
    <phoneticPr fontId="1" type="noConversion"/>
  </si>
  <si>
    <t>주아에스테틱</t>
    <phoneticPr fontId="1" type="noConversion"/>
  </si>
  <si>
    <t>뷰티걸</t>
    <phoneticPr fontId="1" type="noConversion"/>
  </si>
  <si>
    <t>아니카</t>
    <phoneticPr fontId="1" type="noConversion"/>
  </si>
  <si>
    <t>AK피부관리샵</t>
    <phoneticPr fontId="1" type="noConversion"/>
  </si>
  <si>
    <t>유기농피부관리</t>
    <phoneticPr fontId="1" type="noConversion"/>
  </si>
  <si>
    <t>이루뷰티</t>
    <phoneticPr fontId="1" type="noConversion"/>
  </si>
  <si>
    <t>수에스테틱</t>
    <phoneticPr fontId="1" type="noConversion"/>
  </si>
  <si>
    <t>화이트스킨바디</t>
    <phoneticPr fontId="1" type="noConversion"/>
  </si>
  <si>
    <t>씨엠뷰티수기명가</t>
    <phoneticPr fontId="1" type="noConversion"/>
  </si>
  <si>
    <t>슬림라인뷰티</t>
    <phoneticPr fontId="1" type="noConversion"/>
  </si>
  <si>
    <t>진에스테틱</t>
    <phoneticPr fontId="1" type="noConversion"/>
  </si>
  <si>
    <t>영바디랜스킨케어</t>
    <phoneticPr fontId="1" type="noConversion"/>
  </si>
  <si>
    <t>유기농피부샵</t>
    <phoneticPr fontId="1" type="noConversion"/>
  </si>
  <si>
    <t>멘토링뷰티</t>
    <phoneticPr fontId="1" type="noConversion"/>
  </si>
  <si>
    <t>또바기네일</t>
    <phoneticPr fontId="1" type="noConversion"/>
  </si>
  <si>
    <t>쉼표</t>
    <phoneticPr fontId="1" type="noConversion"/>
  </si>
  <si>
    <t>네일The맑음</t>
    <phoneticPr fontId="1" type="noConversion"/>
  </si>
  <si>
    <t>띂로린</t>
    <phoneticPr fontId="1" type="noConversion"/>
  </si>
  <si>
    <t>도도네일</t>
    <phoneticPr fontId="1" type="noConversion"/>
  </si>
  <si>
    <t>시크릿</t>
    <phoneticPr fontId="1" type="noConversion"/>
  </si>
  <si>
    <t>네일스</t>
    <phoneticPr fontId="1" type="noConversion"/>
  </si>
  <si>
    <t>드고아</t>
    <phoneticPr fontId="1" type="noConversion"/>
  </si>
  <si>
    <t>네일뷰</t>
    <phoneticPr fontId="1" type="noConversion"/>
  </si>
  <si>
    <t>다인네일</t>
    <phoneticPr fontId="1" type="noConversion"/>
  </si>
  <si>
    <t>린지네일</t>
    <phoneticPr fontId="1" type="noConversion"/>
  </si>
  <si>
    <t>미녀들의수다네일</t>
    <phoneticPr fontId="1" type="noConversion"/>
  </si>
  <si>
    <t>힐링네일</t>
    <phoneticPr fontId="1" type="noConversion"/>
  </si>
  <si>
    <t>나나네일</t>
    <phoneticPr fontId="1" type="noConversion"/>
  </si>
  <si>
    <t>올가스킨</t>
    <phoneticPr fontId="1" type="noConversion"/>
  </si>
  <si>
    <t>손톱공주</t>
    <phoneticPr fontId="1" type="noConversion"/>
  </si>
  <si>
    <t>손톱이야기</t>
    <phoneticPr fontId="1" type="noConversion"/>
  </si>
  <si>
    <t>제이네일</t>
    <phoneticPr fontId="1" type="noConversion"/>
  </si>
  <si>
    <t>제니알</t>
    <phoneticPr fontId="1" type="noConversion"/>
  </si>
  <si>
    <t>웰빙앤뷰티</t>
    <phoneticPr fontId="1" type="noConversion"/>
  </si>
  <si>
    <t>다빈피부샵</t>
    <phoneticPr fontId="1" type="noConversion"/>
  </si>
  <si>
    <t>앙포레모리노헤어</t>
    <phoneticPr fontId="1" type="noConversion"/>
  </si>
  <si>
    <t>장수이발관</t>
    <phoneticPr fontId="1" type="noConversion"/>
  </si>
  <si>
    <t>컬러하우스</t>
    <phoneticPr fontId="1" type="noConversion"/>
  </si>
  <si>
    <t>구봉사우나</t>
    <phoneticPr fontId="1" type="noConversion"/>
  </si>
  <si>
    <t>태양이발관</t>
    <phoneticPr fontId="1" type="noConversion"/>
  </si>
  <si>
    <t>헬스대통령 대중사우나</t>
    <phoneticPr fontId="1" type="noConversion"/>
  </si>
  <si>
    <t>반월이발관</t>
    <phoneticPr fontId="1" type="noConversion"/>
  </si>
  <si>
    <t>보그헤어</t>
    <phoneticPr fontId="1" type="noConversion"/>
  </si>
  <si>
    <t>보그헤어(병점역점)</t>
    <phoneticPr fontId="1" type="noConversion"/>
  </si>
  <si>
    <t>아이엠헤어</t>
    <phoneticPr fontId="1" type="noConversion"/>
  </si>
  <si>
    <t>컬러하우스</t>
    <phoneticPr fontId="1" type="noConversion"/>
  </si>
  <si>
    <t>찰리</t>
    <phoneticPr fontId="1" type="noConversion"/>
  </si>
  <si>
    <t>나이스클럽</t>
    <phoneticPr fontId="1" type="noConversion"/>
  </si>
  <si>
    <t>쎄진박스테이지</t>
    <phoneticPr fontId="1" type="noConversion"/>
  </si>
  <si>
    <t>W뷰티헤어샵</t>
    <phoneticPr fontId="1" type="noConversion"/>
  </si>
  <si>
    <t>크리에이티브네일아트</t>
    <phoneticPr fontId="1" type="noConversion"/>
  </si>
  <si>
    <t>나이스가이</t>
    <phoneticPr fontId="1" type="noConversion"/>
  </si>
  <si>
    <t>블루클럽</t>
    <phoneticPr fontId="1" type="noConversion"/>
  </si>
  <si>
    <t>마리헤어샵</t>
    <phoneticPr fontId="1" type="noConversion"/>
  </si>
  <si>
    <t>태후사랑</t>
    <phoneticPr fontId="1" type="noConversion"/>
  </si>
  <si>
    <t>살롱드도트</t>
    <phoneticPr fontId="1" type="noConversion"/>
  </si>
  <si>
    <t>더헤어프레스티지</t>
    <phoneticPr fontId="1" type="noConversion"/>
  </si>
  <si>
    <t>진요헤어</t>
    <phoneticPr fontId="1" type="noConversion"/>
  </si>
  <si>
    <t>러블리헤어</t>
    <phoneticPr fontId="1" type="noConversion"/>
  </si>
  <si>
    <t>라브리지(청계점)</t>
    <phoneticPr fontId="1" type="noConversion"/>
  </si>
  <si>
    <t>네일통화</t>
    <phoneticPr fontId="1" type="noConversion"/>
  </si>
  <si>
    <t>인스헤어</t>
    <phoneticPr fontId="1" type="noConversion"/>
  </si>
  <si>
    <t>샤보이</t>
    <phoneticPr fontId="1" type="noConversion"/>
  </si>
  <si>
    <t>강민헤어</t>
    <phoneticPr fontId="1" type="noConversion"/>
  </si>
  <si>
    <t>미호헤어</t>
    <phoneticPr fontId="1" type="noConversion"/>
  </si>
  <si>
    <t>류헤어</t>
    <phoneticPr fontId="1" type="noConversion"/>
  </si>
  <si>
    <t>앙떼떼살롱</t>
    <phoneticPr fontId="1" type="noConversion"/>
  </si>
  <si>
    <t>라비앙헤어살롱</t>
    <phoneticPr fontId="1" type="noConversion"/>
  </si>
  <si>
    <t>골드콤살롱</t>
    <phoneticPr fontId="1" type="noConversion"/>
  </si>
  <si>
    <t>아르떼헤어</t>
    <phoneticPr fontId="1" type="noConversion"/>
  </si>
  <si>
    <t>아이벨느팜므</t>
    <phoneticPr fontId="1" type="noConversion"/>
  </si>
  <si>
    <t>이가헤어</t>
    <phoneticPr fontId="1" type="noConversion"/>
  </si>
  <si>
    <t>에쏘엔바이강호헤어</t>
    <phoneticPr fontId="1" type="noConversion"/>
  </si>
  <si>
    <t>감성헤어</t>
    <phoneticPr fontId="1" type="noConversion"/>
  </si>
  <si>
    <t>살롱드제이</t>
    <phoneticPr fontId="1" type="noConversion"/>
  </si>
  <si>
    <t>토리헤어(청계점)</t>
    <phoneticPr fontId="1" type="noConversion"/>
  </si>
  <si>
    <t>헤어아밀리</t>
    <phoneticPr fontId="1" type="noConversion"/>
  </si>
  <si>
    <t>이서우헤어</t>
    <phoneticPr fontId="1" type="noConversion"/>
  </si>
  <si>
    <t>긱키</t>
    <phoneticPr fontId="1" type="noConversion"/>
  </si>
  <si>
    <t>리안헤어(동탄2)</t>
    <phoneticPr fontId="1" type="noConversion"/>
  </si>
  <si>
    <t>이쁜헤어</t>
    <phoneticPr fontId="1" type="noConversion"/>
  </si>
  <si>
    <t>헤어손길</t>
    <phoneticPr fontId="1" type="noConversion"/>
  </si>
  <si>
    <t>살롱</t>
    <phoneticPr fontId="1" type="noConversion"/>
  </si>
  <si>
    <t>디자인바이마담</t>
    <phoneticPr fontId="1" type="noConversion"/>
  </si>
  <si>
    <t>헬로우컷</t>
    <phoneticPr fontId="1" type="noConversion"/>
  </si>
  <si>
    <t>바이앤가이</t>
    <phoneticPr fontId="1" type="noConversion"/>
  </si>
  <si>
    <t>제이미스타일</t>
    <phoneticPr fontId="1" type="noConversion"/>
  </si>
  <si>
    <t>힐링헤어카페</t>
    <phoneticPr fontId="1" type="noConversion"/>
  </si>
  <si>
    <t>무이스토리</t>
    <phoneticPr fontId="1" type="noConversion"/>
  </si>
  <si>
    <t>나향란헤어스튜디오</t>
    <phoneticPr fontId="1" type="noConversion"/>
  </si>
  <si>
    <t>가르마헤어</t>
    <phoneticPr fontId="1" type="noConversion"/>
  </si>
  <si>
    <t>나이스남성커트전문점</t>
    <phoneticPr fontId="1" type="noConversion"/>
  </si>
  <si>
    <t>젠틀맨</t>
    <phoneticPr fontId="1" type="noConversion"/>
  </si>
  <si>
    <t>라피네헤어</t>
    <phoneticPr fontId="1" type="noConversion"/>
  </si>
  <si>
    <t>미앤유헤어</t>
    <phoneticPr fontId="1" type="noConversion"/>
  </si>
  <si>
    <t>원헤어</t>
    <phoneticPr fontId="1" type="noConversion"/>
  </si>
  <si>
    <t>더율헤어</t>
    <phoneticPr fontId="1" type="noConversion"/>
  </si>
  <si>
    <t>젠헤어</t>
    <phoneticPr fontId="1" type="noConversion"/>
  </si>
  <si>
    <t>헤어제이</t>
    <phoneticPr fontId="1" type="noConversion"/>
  </si>
  <si>
    <t>머리못하는집(반월점)</t>
    <phoneticPr fontId="1" type="noConversion"/>
  </si>
  <si>
    <t>다빈치헤어</t>
    <phoneticPr fontId="1" type="noConversion"/>
  </si>
  <si>
    <t>알파걸</t>
    <phoneticPr fontId="1" type="noConversion"/>
  </si>
  <si>
    <t>몬드리안헤어</t>
    <phoneticPr fontId="1" type="noConversion"/>
  </si>
  <si>
    <t>예술헤어라인</t>
    <phoneticPr fontId="1" type="noConversion"/>
  </si>
  <si>
    <t>에뿌제헤어</t>
    <phoneticPr fontId="1" type="noConversion"/>
  </si>
  <si>
    <t>댕기머리방</t>
    <phoneticPr fontId="1" type="noConversion"/>
  </si>
  <si>
    <t>헤어드프랑</t>
    <phoneticPr fontId="1" type="noConversion"/>
  </si>
  <si>
    <t>열펌헤어</t>
    <phoneticPr fontId="1" type="noConversion"/>
  </si>
  <si>
    <t>루크헤어</t>
    <phoneticPr fontId="1" type="noConversion"/>
  </si>
  <si>
    <t>샬롬미용실</t>
    <phoneticPr fontId="1" type="noConversion"/>
  </si>
  <si>
    <t>하베스헤어샵</t>
    <phoneticPr fontId="1" type="noConversion"/>
  </si>
  <si>
    <t>미인헤어아트</t>
    <phoneticPr fontId="1" type="noConversion"/>
  </si>
  <si>
    <t>제이시헤어</t>
    <phoneticPr fontId="1" type="noConversion"/>
  </si>
  <si>
    <t>헤라헤어</t>
    <phoneticPr fontId="1" type="noConversion"/>
  </si>
  <si>
    <t>에스헤어</t>
    <phoneticPr fontId="1" type="noConversion"/>
  </si>
  <si>
    <t>프로헤어예작</t>
    <phoneticPr fontId="1" type="noConversion"/>
  </si>
  <si>
    <t>예쁜머리</t>
    <phoneticPr fontId="1" type="noConversion"/>
  </si>
  <si>
    <t>헤어홀릭</t>
    <phoneticPr fontId="1" type="noConversion"/>
  </si>
  <si>
    <t>샤인헤어갤러리</t>
    <phoneticPr fontId="1" type="noConversion"/>
  </si>
  <si>
    <t>지엔미헤어샵</t>
    <phoneticPr fontId="1" type="noConversion"/>
  </si>
  <si>
    <t>피오헤어</t>
    <phoneticPr fontId="1" type="noConversion"/>
  </si>
  <si>
    <t>머리사랑</t>
    <phoneticPr fontId="1" type="noConversion"/>
  </si>
  <si>
    <t>다인헤어</t>
    <phoneticPr fontId="1" type="noConversion"/>
  </si>
  <si>
    <t>리움헤어살롱</t>
    <phoneticPr fontId="1" type="noConversion"/>
  </si>
  <si>
    <t>라브리지</t>
    <phoneticPr fontId="1" type="noConversion"/>
  </si>
  <si>
    <t>미정헤어</t>
    <phoneticPr fontId="1" type="noConversion"/>
  </si>
  <si>
    <t>늘푸른헤어샵</t>
    <phoneticPr fontId="1" type="noConversion"/>
  </si>
  <si>
    <t>매림헤어</t>
    <phoneticPr fontId="1" type="noConversion"/>
  </si>
  <si>
    <t>소피아헤어샵</t>
    <phoneticPr fontId="1" type="noConversion"/>
  </si>
  <si>
    <t>머리못하는집 화성점</t>
    <phoneticPr fontId="1" type="noConversion"/>
  </si>
  <si>
    <t>세련헤어샵</t>
    <phoneticPr fontId="1" type="noConversion"/>
  </si>
  <si>
    <t>수헤어스케치</t>
    <phoneticPr fontId="1" type="noConversion"/>
  </si>
  <si>
    <t>리치헤어</t>
    <phoneticPr fontId="1" type="noConversion"/>
  </si>
  <si>
    <t>보예미안헤어</t>
    <phoneticPr fontId="1" type="noConversion"/>
  </si>
  <si>
    <t>엘르헤어</t>
    <phoneticPr fontId="1" type="noConversion"/>
  </si>
  <si>
    <t>마들렌헤어무브</t>
    <phoneticPr fontId="1" type="noConversion"/>
  </si>
  <si>
    <t>김탄헤어드레서</t>
    <phoneticPr fontId="1" type="noConversion"/>
  </si>
  <si>
    <t>헤어플래닛미넷</t>
    <phoneticPr fontId="1" type="noConversion"/>
  </si>
  <si>
    <t>마린헤어</t>
    <phoneticPr fontId="1" type="noConversion"/>
  </si>
  <si>
    <t>헤어수</t>
    <phoneticPr fontId="1" type="noConversion"/>
  </si>
  <si>
    <t>헤어바이민</t>
    <phoneticPr fontId="1" type="noConversion"/>
  </si>
  <si>
    <t>더헤어샵</t>
    <phoneticPr fontId="1" type="noConversion"/>
  </si>
  <si>
    <t>크리스탈헤어샵</t>
    <phoneticPr fontId="1" type="noConversion"/>
  </si>
  <si>
    <t>헤어샵브디컬</t>
    <phoneticPr fontId="1" type="noConversion"/>
  </si>
  <si>
    <t>디자인클럽</t>
    <phoneticPr fontId="1" type="noConversion"/>
  </si>
  <si>
    <t>헤어팝페라</t>
    <phoneticPr fontId="1" type="noConversion"/>
  </si>
  <si>
    <t>아우라뷰티헤어</t>
    <phoneticPr fontId="1" type="noConversion"/>
  </si>
  <si>
    <t>서연헤어스케치</t>
    <phoneticPr fontId="1" type="noConversion"/>
  </si>
  <si>
    <t>포아트헤어</t>
    <phoneticPr fontId="1" type="noConversion"/>
  </si>
  <si>
    <t>신데렐라프로헤어</t>
    <phoneticPr fontId="1" type="noConversion"/>
  </si>
  <si>
    <t>야르시헤어</t>
    <phoneticPr fontId="1" type="noConversion"/>
  </si>
  <si>
    <t>헤어마켓</t>
    <phoneticPr fontId="1" type="noConversion"/>
  </si>
  <si>
    <t>비젼미용실</t>
    <phoneticPr fontId="1" type="noConversion"/>
  </si>
  <si>
    <t>나진숙헤어</t>
    <phoneticPr fontId="1" type="noConversion"/>
  </si>
  <si>
    <t>피노헤어</t>
    <phoneticPr fontId="1" type="noConversion"/>
  </si>
  <si>
    <t>개성연출헤어</t>
    <phoneticPr fontId="1" type="noConversion"/>
  </si>
  <si>
    <t>제이미스타일동탄3호점</t>
    <phoneticPr fontId="1" type="noConversion"/>
  </si>
  <si>
    <t>보떼헤어</t>
    <phoneticPr fontId="1" type="noConversion"/>
  </si>
  <si>
    <t>예린헤어</t>
    <phoneticPr fontId="1" type="noConversion"/>
  </si>
  <si>
    <t>낭띠헤어</t>
    <phoneticPr fontId="1" type="noConversion"/>
  </si>
  <si>
    <t>리안헤어(중리점)</t>
    <phoneticPr fontId="1" type="noConversion"/>
  </si>
  <si>
    <t>아우라제이(보도리점)</t>
    <phoneticPr fontId="1" type="noConversion"/>
  </si>
  <si>
    <t>AU(에이유)헤어</t>
    <phoneticPr fontId="1" type="noConversion"/>
  </si>
  <si>
    <t>TYP헤어</t>
    <phoneticPr fontId="1" type="noConversion"/>
  </si>
  <si>
    <t>헤어라운지</t>
    <phoneticPr fontId="1" type="noConversion"/>
  </si>
  <si>
    <t>미담헤어</t>
    <phoneticPr fontId="1" type="noConversion"/>
  </si>
  <si>
    <t>박현헤어</t>
    <phoneticPr fontId="1" type="noConversion"/>
  </si>
  <si>
    <t>헤어보델</t>
    <phoneticPr fontId="1" type="noConversion"/>
  </si>
  <si>
    <t>헤어커커</t>
    <phoneticPr fontId="1" type="noConversion"/>
  </si>
  <si>
    <t>뷰헤어(병점점)</t>
    <phoneticPr fontId="1" type="noConversion"/>
  </si>
  <si>
    <t>나인헤어</t>
    <phoneticPr fontId="1" type="noConversion"/>
  </si>
  <si>
    <t>우리헤어</t>
    <phoneticPr fontId="1" type="noConversion"/>
  </si>
  <si>
    <t>레삐(Repit)</t>
    <phoneticPr fontId="1" type="noConversion"/>
  </si>
  <si>
    <t>헤어프로시스</t>
    <phoneticPr fontId="1" type="noConversion"/>
  </si>
  <si>
    <t>헤어열</t>
    <phoneticPr fontId="1" type="noConversion"/>
  </si>
  <si>
    <t>고은헤어#</t>
    <phoneticPr fontId="1" type="noConversion"/>
  </si>
  <si>
    <t>뮤즈헤어</t>
    <phoneticPr fontId="1" type="noConversion"/>
  </si>
  <si>
    <t>지지네일</t>
    <phoneticPr fontId="1" type="noConversion"/>
  </si>
  <si>
    <t>네일퀸</t>
    <phoneticPr fontId="1" type="noConversion"/>
  </si>
  <si>
    <t>최영선헤어</t>
    <phoneticPr fontId="1" type="noConversion"/>
  </si>
  <si>
    <t>샤론헤어샵</t>
    <phoneticPr fontId="1" type="noConversion"/>
  </si>
  <si>
    <t>레드헤어</t>
    <phoneticPr fontId="1" type="noConversion"/>
  </si>
  <si>
    <t>퀸헤어</t>
    <phoneticPr fontId="1" type="noConversion"/>
  </si>
  <si>
    <t>모가비180도</t>
    <phoneticPr fontId="1" type="noConversion"/>
  </si>
  <si>
    <t>모드헤어</t>
    <phoneticPr fontId="1" type="noConversion"/>
  </si>
  <si>
    <t>제이헤어</t>
    <phoneticPr fontId="1" type="noConversion"/>
  </si>
  <si>
    <t>미용헤어</t>
    <phoneticPr fontId="1" type="noConversion"/>
  </si>
  <si>
    <t>수빈네일</t>
    <phoneticPr fontId="1" type="noConversion"/>
  </si>
  <si>
    <t>헤어인제이</t>
    <phoneticPr fontId="1" type="noConversion"/>
  </si>
  <si>
    <t>수헤어</t>
    <phoneticPr fontId="1" type="noConversion"/>
  </si>
  <si>
    <t>이철헤어커커</t>
    <phoneticPr fontId="1" type="noConversion"/>
  </si>
  <si>
    <t>머리짱</t>
    <phoneticPr fontId="1" type="noConversion"/>
  </si>
  <si>
    <t>헤어블루오션</t>
    <phoneticPr fontId="1" type="noConversion"/>
  </si>
  <si>
    <t>여우별헤어</t>
    <phoneticPr fontId="1" type="noConversion"/>
  </si>
  <si>
    <t>헤어짱</t>
    <phoneticPr fontId="1" type="noConversion"/>
  </si>
  <si>
    <t>김영주헤어클리닉</t>
    <phoneticPr fontId="1" type="noConversion"/>
  </si>
  <si>
    <t>헤어커커</t>
    <phoneticPr fontId="1" type="noConversion"/>
  </si>
  <si>
    <t>정남참숯피부관리</t>
    <phoneticPr fontId="1" type="noConversion"/>
  </si>
  <si>
    <t>퀸헤어샾</t>
    <phoneticPr fontId="1" type="noConversion"/>
  </si>
  <si>
    <t>안나헤어</t>
    <phoneticPr fontId="1" type="noConversion"/>
  </si>
  <si>
    <t>깍새헤어</t>
    <phoneticPr fontId="1" type="noConversion"/>
  </si>
  <si>
    <t>댕기머리</t>
    <phoneticPr fontId="1" type="noConversion"/>
  </si>
  <si>
    <t>윤헤어</t>
    <phoneticPr fontId="1" type="noConversion"/>
  </si>
  <si>
    <t>이경희헤어라인</t>
    <phoneticPr fontId="1" type="noConversion"/>
  </si>
  <si>
    <t>하나로헤어샾</t>
    <phoneticPr fontId="1" type="noConversion"/>
  </si>
  <si>
    <t>썬헤어라인</t>
    <phoneticPr fontId="1" type="noConversion"/>
  </si>
  <si>
    <t>은하미용실</t>
    <phoneticPr fontId="1" type="noConversion"/>
  </si>
  <si>
    <t>꿈꾸는네일</t>
    <phoneticPr fontId="1" type="noConversion"/>
  </si>
  <si>
    <t>오케이헤어</t>
    <phoneticPr fontId="1" type="noConversion"/>
  </si>
  <si>
    <t>마미용헤어</t>
    <phoneticPr fontId="1" type="noConversion"/>
  </si>
  <si>
    <t>가위손헤어</t>
    <phoneticPr fontId="1" type="noConversion"/>
  </si>
  <si>
    <t>머리잘하는미용실</t>
    <phoneticPr fontId="1" type="noConversion"/>
  </si>
  <si>
    <t>김미란헤어갤러리</t>
    <phoneticPr fontId="1" type="noConversion"/>
  </si>
  <si>
    <t>우림미용실</t>
    <phoneticPr fontId="1" type="noConversion"/>
  </si>
  <si>
    <t>비엠헤어살롱</t>
    <phoneticPr fontId="1" type="noConversion"/>
  </si>
  <si>
    <t>유끼헤어</t>
    <phoneticPr fontId="1" type="noConversion"/>
  </si>
  <si>
    <t>머리가</t>
    <phoneticPr fontId="1" type="noConversion"/>
  </si>
  <si>
    <t>컷트클럽</t>
    <phoneticPr fontId="1" type="noConversion"/>
  </si>
  <si>
    <t>안녕이발관</t>
    <phoneticPr fontId="1" type="noConversion"/>
  </si>
  <si>
    <t>신현대이발관</t>
    <phoneticPr fontId="1" type="noConversion"/>
  </si>
  <si>
    <t>병점불가마사우나이용원</t>
    <phoneticPr fontId="1" type="noConversion"/>
  </si>
  <si>
    <t>우정이발관</t>
    <phoneticPr fontId="1" type="noConversion"/>
  </si>
  <si>
    <t>그녀의네일</t>
    <phoneticPr fontId="1" type="noConversion"/>
  </si>
  <si>
    <t>미소네일</t>
    <phoneticPr fontId="1" type="noConversion"/>
  </si>
  <si>
    <t>한스헤어</t>
    <phoneticPr fontId="1" type="noConversion"/>
  </si>
  <si>
    <t>동문헤어샾</t>
    <phoneticPr fontId="1" type="noConversion"/>
  </si>
  <si>
    <t>탤런트헤어</t>
    <phoneticPr fontId="1" type="noConversion"/>
  </si>
  <si>
    <t>온헤어</t>
    <phoneticPr fontId="1" type="noConversion"/>
  </si>
  <si>
    <t>상음남성헤어</t>
    <phoneticPr fontId="1" type="noConversion"/>
  </si>
  <si>
    <t>안나수헤어</t>
    <phoneticPr fontId="1" type="noConversion"/>
  </si>
  <si>
    <t>빨간머리앤</t>
    <phoneticPr fontId="1" type="noConversion"/>
  </si>
  <si>
    <t>도도헤어</t>
    <phoneticPr fontId="1" type="noConversion"/>
  </si>
  <si>
    <t>#헤어</t>
    <phoneticPr fontId="1" type="noConversion"/>
  </si>
  <si>
    <t>여우이야기</t>
    <phoneticPr fontId="1" type="noConversion"/>
  </si>
  <si>
    <t>프리헤어</t>
    <phoneticPr fontId="1" type="noConversion"/>
  </si>
  <si>
    <t>머리해요</t>
    <phoneticPr fontId="1" type="noConversion"/>
  </si>
  <si>
    <t>미지엔헤어</t>
    <phoneticPr fontId="1" type="noConversion"/>
  </si>
  <si>
    <t>미가헤어샾</t>
    <phoneticPr fontId="1" type="noConversion"/>
  </si>
  <si>
    <t>태양미용실</t>
    <phoneticPr fontId="1" type="noConversion"/>
  </si>
  <si>
    <t>까끌레뽀끌레</t>
    <phoneticPr fontId="1" type="noConversion"/>
  </si>
  <si>
    <t>라온</t>
    <phoneticPr fontId="1" type="noConversion"/>
  </si>
  <si>
    <t>엘제이이샆</t>
    <phoneticPr fontId="1" type="noConversion"/>
  </si>
  <si>
    <t>모노네일</t>
    <phoneticPr fontId="1" type="noConversion"/>
  </si>
  <si>
    <t>네일맑음</t>
    <phoneticPr fontId="1" type="noConversion"/>
  </si>
  <si>
    <t>영이네손톱가게</t>
    <phoneticPr fontId="1" type="noConversion"/>
  </si>
  <si>
    <t>주연헤어칼라</t>
    <phoneticPr fontId="1" type="noConversion"/>
  </si>
  <si>
    <t>아우라제이미용실</t>
    <phoneticPr fontId="1" type="noConversion"/>
  </si>
  <si>
    <t>숲속엔스킨케어</t>
    <phoneticPr fontId="1" type="noConversion"/>
  </si>
  <si>
    <t>네츄럴페이스샆</t>
    <phoneticPr fontId="1" type="noConversion"/>
  </si>
  <si>
    <t>달보레</t>
    <phoneticPr fontId="1" type="noConversion"/>
  </si>
  <si>
    <t>주약손</t>
    <phoneticPr fontId="1" type="noConversion"/>
  </si>
  <si>
    <t>엘림스킨</t>
    <phoneticPr fontId="1" type="noConversion"/>
  </si>
  <si>
    <t>펌스앤펌스헤어</t>
    <phoneticPr fontId="1" type="noConversion"/>
  </si>
  <si>
    <t>이수</t>
    <phoneticPr fontId="1" type="noConversion"/>
  </si>
  <si>
    <t>라라헤어</t>
    <phoneticPr fontId="1" type="noConversion"/>
  </si>
  <si>
    <t>파마캣</t>
    <phoneticPr fontId="1" type="noConversion"/>
  </si>
  <si>
    <t>예술2헤어</t>
    <phoneticPr fontId="1" type="noConversion"/>
  </si>
  <si>
    <t>루비헤어</t>
    <phoneticPr fontId="1" type="noConversion"/>
  </si>
  <si>
    <t>벨라엠헤어</t>
    <phoneticPr fontId="1" type="noConversion"/>
  </si>
  <si>
    <t>라브리지 진안점</t>
    <phoneticPr fontId="1" type="noConversion"/>
  </si>
  <si>
    <t>3.4.5헤어살롱</t>
    <phoneticPr fontId="1" type="noConversion"/>
  </si>
  <si>
    <t>제이신헤어</t>
    <phoneticPr fontId="1" type="noConversion"/>
  </si>
  <si>
    <t>소노헤어</t>
    <phoneticPr fontId="1" type="noConversion"/>
  </si>
  <si>
    <t>샤인블링헤어</t>
    <phoneticPr fontId="1" type="noConversion"/>
  </si>
  <si>
    <t>바비헤어</t>
    <phoneticPr fontId="1" type="noConversion"/>
  </si>
  <si>
    <t>헤어바이블러썸</t>
    <phoneticPr fontId="1" type="noConversion"/>
  </si>
  <si>
    <t>프라이데이</t>
    <phoneticPr fontId="1" type="noConversion"/>
  </si>
  <si>
    <t>리안서동탄역점</t>
    <phoneticPr fontId="1" type="noConversion"/>
  </si>
  <si>
    <t>살롱드로샤</t>
    <phoneticPr fontId="1" type="noConversion"/>
  </si>
  <si>
    <t>딜라잇헤어</t>
    <phoneticPr fontId="1" type="noConversion"/>
  </si>
  <si>
    <t>오드리헤어</t>
    <phoneticPr fontId="1" type="noConversion"/>
  </si>
  <si>
    <t>끌림헤어</t>
    <phoneticPr fontId="1" type="noConversion"/>
  </si>
  <si>
    <t>미엘헤어스튜디오</t>
    <phoneticPr fontId="1" type="noConversion"/>
  </si>
  <si>
    <t>쏭헤어살롱</t>
    <phoneticPr fontId="1" type="noConversion"/>
  </si>
  <si>
    <t>더민헤어</t>
    <phoneticPr fontId="1" type="noConversion"/>
  </si>
  <si>
    <t>에스토디오</t>
    <phoneticPr fontId="1" type="noConversion"/>
  </si>
  <si>
    <t>헤어피플</t>
    <phoneticPr fontId="1" type="noConversion"/>
  </si>
  <si>
    <t>포인트헤어</t>
    <phoneticPr fontId="1" type="noConversion"/>
  </si>
  <si>
    <t>설레임</t>
    <phoneticPr fontId="1" type="noConversion"/>
  </si>
  <si>
    <t>제니헤어</t>
    <phoneticPr fontId="1" type="noConversion"/>
  </si>
  <si>
    <t>라쿤헤어</t>
    <phoneticPr fontId="1" type="noConversion"/>
  </si>
  <si>
    <t>20,000헤어커커</t>
    <phoneticPr fontId="1" type="noConversion"/>
  </si>
  <si>
    <t>레고헤어</t>
    <phoneticPr fontId="1" type="noConversion"/>
  </si>
  <si>
    <t>녹수미용실</t>
    <phoneticPr fontId="1" type="noConversion"/>
  </si>
  <si>
    <t>리안헤어</t>
    <phoneticPr fontId="1" type="noConversion"/>
  </si>
  <si>
    <t>X맨</t>
    <phoneticPr fontId="1" type="noConversion"/>
  </si>
  <si>
    <t>원헤어살롱</t>
    <phoneticPr fontId="1" type="noConversion"/>
  </si>
  <si>
    <t>빨간머리 앤</t>
    <phoneticPr fontId="1" type="noConversion"/>
  </si>
  <si>
    <t>제이헤어2호</t>
    <phoneticPr fontId="1" type="noConversion"/>
  </si>
  <si>
    <t>아우라헤어</t>
    <phoneticPr fontId="1" type="noConversion"/>
  </si>
  <si>
    <t>헤어닥터</t>
    <phoneticPr fontId="1" type="noConversion"/>
  </si>
  <si>
    <t>헤어팡팡</t>
    <phoneticPr fontId="1" type="noConversion"/>
  </si>
  <si>
    <t>러블리샵</t>
    <phoneticPr fontId="1" type="noConversion"/>
  </si>
  <si>
    <t>청담37</t>
    <phoneticPr fontId="1" type="noConversion"/>
  </si>
  <si>
    <t>헤어블리</t>
    <phoneticPr fontId="1" type="noConversion"/>
  </si>
  <si>
    <t>더헤어</t>
    <phoneticPr fontId="1" type="noConversion"/>
  </si>
  <si>
    <t>샤보이</t>
    <phoneticPr fontId="1" type="noConversion"/>
  </si>
  <si>
    <t>토모토모헤어클릭</t>
    <phoneticPr fontId="1" type="noConversion"/>
  </si>
  <si>
    <t>HR HAIR</t>
    <phoneticPr fontId="1" type="noConversion"/>
  </si>
  <si>
    <t>조영주헤어</t>
    <phoneticPr fontId="1" type="noConversion"/>
  </si>
  <si>
    <t>헤어팡팡향남이호점</t>
    <phoneticPr fontId="1" type="noConversion"/>
  </si>
  <si>
    <t>에이치칼라</t>
    <phoneticPr fontId="1" type="noConversion"/>
  </si>
  <si>
    <t>허니스킨</t>
    <phoneticPr fontId="1" type="noConversion"/>
  </si>
  <si>
    <t>LEE뷰티샾</t>
    <phoneticPr fontId="1" type="noConversion"/>
  </si>
  <si>
    <t>코코뷰티</t>
    <phoneticPr fontId="1" type="noConversion"/>
  </si>
  <si>
    <t>모아헤어</t>
    <phoneticPr fontId="1" type="noConversion"/>
  </si>
  <si>
    <t>후네일</t>
    <phoneticPr fontId="1" type="noConversion"/>
  </si>
  <si>
    <t>쑝네일</t>
    <phoneticPr fontId="1" type="noConversion"/>
  </si>
  <si>
    <t>러블리코</t>
    <phoneticPr fontId="1" type="noConversion"/>
  </si>
  <si>
    <t>핑크네일</t>
    <phoneticPr fontId="1" type="noConversion"/>
  </si>
  <si>
    <t>네일#그리고</t>
    <phoneticPr fontId="1" type="noConversion"/>
  </si>
  <si>
    <t>별네일</t>
    <phoneticPr fontId="1" type="noConversion"/>
  </si>
  <si>
    <t>네일은</t>
    <phoneticPr fontId="1" type="noConversion"/>
  </si>
  <si>
    <t>네일의모든것</t>
    <phoneticPr fontId="1" type="noConversion"/>
  </si>
  <si>
    <t>시원헤어샾</t>
    <phoneticPr fontId="1" type="noConversion"/>
  </si>
  <si>
    <t>하얀얼굴</t>
    <phoneticPr fontId="1" type="noConversion"/>
  </si>
  <si>
    <t>제이뷰티</t>
    <phoneticPr fontId="1" type="noConversion"/>
  </si>
  <si>
    <t>예다헤어</t>
    <phoneticPr fontId="1" type="noConversion"/>
  </si>
  <si>
    <t>민헤어</t>
    <phoneticPr fontId="1" type="noConversion"/>
  </si>
  <si>
    <t>토탈헤어아트</t>
    <phoneticPr fontId="1" type="noConversion"/>
  </si>
  <si>
    <t>우정이발관</t>
    <phoneticPr fontId="1" type="noConversion"/>
  </si>
  <si>
    <t>카랜스이용원</t>
    <phoneticPr fontId="1" type="noConversion"/>
  </si>
  <si>
    <t>신신이발관</t>
    <phoneticPr fontId="1" type="noConversion"/>
  </si>
  <si>
    <t>프라자이발</t>
    <phoneticPr fontId="1" type="noConversion"/>
  </si>
  <si>
    <t>석교이용원</t>
    <phoneticPr fontId="1" type="noConversion"/>
  </si>
  <si>
    <t>스타이용원</t>
    <phoneticPr fontId="1" type="noConversion"/>
  </si>
  <si>
    <t>신명이발관</t>
    <phoneticPr fontId="1" type="noConversion"/>
  </si>
  <si>
    <t>천연머리염색방</t>
    <phoneticPr fontId="1" type="noConversion"/>
  </si>
  <si>
    <t>포맨클럽</t>
    <phoneticPr fontId="1" type="noConversion"/>
  </si>
  <si>
    <t>쉐반스</t>
    <phoneticPr fontId="1" type="noConversion"/>
  </si>
  <si>
    <t>영네일</t>
    <phoneticPr fontId="1" type="noConversion"/>
  </si>
  <si>
    <t>다인헤어</t>
    <phoneticPr fontId="1" type="noConversion"/>
  </si>
  <si>
    <t>꼬리빗</t>
    <phoneticPr fontId="1" type="noConversion"/>
  </si>
  <si>
    <t>은혜미용실</t>
    <phoneticPr fontId="1" type="noConversion"/>
  </si>
  <si>
    <t>사랑새미용실</t>
    <phoneticPr fontId="1" type="noConversion"/>
  </si>
  <si>
    <t>빨강머리엔</t>
    <phoneticPr fontId="1" type="noConversion"/>
  </si>
  <si>
    <t>유진미용실</t>
    <phoneticPr fontId="1" type="noConversion"/>
  </si>
  <si>
    <t>김종연헤어시티</t>
    <phoneticPr fontId="1" type="noConversion"/>
  </si>
  <si>
    <t>연지헤어라인</t>
    <phoneticPr fontId="1" type="noConversion"/>
  </si>
  <si>
    <t>치어플머리가</t>
    <phoneticPr fontId="1" type="noConversion"/>
  </si>
  <si>
    <t>정다운</t>
    <phoneticPr fontId="1" type="noConversion"/>
  </si>
  <si>
    <t>준헤어샾</t>
    <phoneticPr fontId="1" type="noConversion"/>
  </si>
  <si>
    <t>리엔펌</t>
    <phoneticPr fontId="1" type="noConversion"/>
  </si>
  <si>
    <t>단발머리</t>
    <phoneticPr fontId="1" type="noConversion"/>
  </si>
  <si>
    <t>오렌지헤어샾</t>
    <phoneticPr fontId="1" type="noConversion"/>
  </si>
  <si>
    <t>코코헤어</t>
    <phoneticPr fontId="1" type="noConversion"/>
  </si>
  <si>
    <t>박성오헤어</t>
    <phoneticPr fontId="1" type="noConversion"/>
  </si>
  <si>
    <t>바비헤어</t>
    <phoneticPr fontId="1" type="noConversion"/>
  </si>
  <si>
    <t>씨엠헤어</t>
    <phoneticPr fontId="1" type="noConversion"/>
  </si>
  <si>
    <t>착한남자</t>
    <phoneticPr fontId="1" type="noConversion"/>
  </si>
  <si>
    <t>지노헤어</t>
    <phoneticPr fontId="1" type="noConversion"/>
  </si>
  <si>
    <t>예진헤어샾</t>
    <phoneticPr fontId="1" type="noConversion"/>
  </si>
  <si>
    <t>정기연헤어아트</t>
    <phoneticPr fontId="1" type="noConversion"/>
  </si>
  <si>
    <t>서미연헤어</t>
    <phoneticPr fontId="1" type="noConversion"/>
  </si>
  <si>
    <t>아름다운헤어</t>
    <phoneticPr fontId="1" type="noConversion"/>
  </si>
  <si>
    <t>진우헤어샆</t>
    <phoneticPr fontId="1" type="noConversion"/>
  </si>
  <si>
    <t>나래헤어라인</t>
    <phoneticPr fontId="1" type="noConversion"/>
  </si>
  <si>
    <t>지구촌헤어샾</t>
    <phoneticPr fontId="1" type="noConversion"/>
  </si>
  <si>
    <t>엘레강스</t>
    <phoneticPr fontId="1" type="noConversion"/>
  </si>
  <si>
    <t>나래미용실</t>
    <phoneticPr fontId="1" type="noConversion"/>
  </si>
  <si>
    <t>윤헤어모드</t>
    <phoneticPr fontId="1" type="noConversion"/>
  </si>
  <si>
    <t>현미용실</t>
    <phoneticPr fontId="1" type="noConversion"/>
  </si>
  <si>
    <t>짤라줘미용실</t>
    <phoneticPr fontId="1" type="noConversion"/>
  </si>
  <si>
    <t>비쥬헤어</t>
    <phoneticPr fontId="1" type="noConversion"/>
  </si>
  <si>
    <t>참괜찮은미용실</t>
    <phoneticPr fontId="1" type="noConversion"/>
  </si>
  <si>
    <t>티파니헤어샾</t>
    <phoneticPr fontId="1" type="noConversion"/>
  </si>
  <si>
    <t>헤어줌</t>
    <phoneticPr fontId="1" type="noConversion"/>
  </si>
  <si>
    <t>벨라헤어</t>
    <phoneticPr fontId="1" type="noConversion"/>
  </si>
  <si>
    <t>헤민헤어</t>
    <phoneticPr fontId="1" type="noConversion"/>
  </si>
  <si>
    <t>장지원헤어샾</t>
    <phoneticPr fontId="1" type="noConversion"/>
  </si>
  <si>
    <t>윤남성컷트전문점</t>
    <phoneticPr fontId="1" type="noConversion"/>
  </si>
  <si>
    <t>오투헤어</t>
    <phoneticPr fontId="1" type="noConversion"/>
  </si>
  <si>
    <t>명동헤어살롱</t>
    <phoneticPr fontId="1" type="noConversion"/>
  </si>
  <si>
    <t>머리쟁이by영이</t>
    <phoneticPr fontId="1" type="noConversion"/>
  </si>
  <si>
    <t>야래향헤어샆</t>
    <phoneticPr fontId="1" type="noConversion"/>
  </si>
  <si>
    <t>다나헤어</t>
    <phoneticPr fontId="1" type="noConversion"/>
  </si>
  <si>
    <t>아리엘헤어</t>
    <phoneticPr fontId="1" type="noConversion"/>
  </si>
  <si>
    <t>헤어스타일</t>
    <phoneticPr fontId="1" type="noConversion"/>
  </si>
  <si>
    <t>조이헤어</t>
    <phoneticPr fontId="1" type="noConversion"/>
  </si>
  <si>
    <t>핸섬보이</t>
    <phoneticPr fontId="1" type="noConversion"/>
  </si>
  <si>
    <t>비컷헤어</t>
    <phoneticPr fontId="1" type="noConversion"/>
  </si>
  <si>
    <t>행복한미용실</t>
    <phoneticPr fontId="1" type="noConversion"/>
  </si>
  <si>
    <t>이랑헤어</t>
    <phoneticPr fontId="1" type="noConversion"/>
  </si>
  <si>
    <t>헤어뉴스</t>
    <phoneticPr fontId="1" type="noConversion"/>
  </si>
  <si>
    <t>강채리헤어</t>
    <phoneticPr fontId="1" type="noConversion"/>
  </si>
  <si>
    <t>헤이클럽</t>
    <phoneticPr fontId="1" type="noConversion"/>
  </si>
  <si>
    <t>유진헤어모드</t>
    <phoneticPr fontId="1" type="noConversion"/>
  </si>
  <si>
    <t>서정순헤어라인</t>
    <phoneticPr fontId="1" type="noConversion"/>
  </si>
  <si>
    <t>강운헤어페이스</t>
    <phoneticPr fontId="1" type="noConversion"/>
  </si>
  <si>
    <t>명헤헤어살롱</t>
    <phoneticPr fontId="1" type="noConversion"/>
  </si>
  <si>
    <t>리치헤어</t>
    <phoneticPr fontId="1" type="noConversion"/>
  </si>
  <si>
    <t>쉬즈벨로</t>
    <phoneticPr fontId="1" type="noConversion"/>
  </si>
  <si>
    <t>아로고헤어</t>
    <phoneticPr fontId="1" type="noConversion"/>
  </si>
  <si>
    <t>헤어앤카폰</t>
    <phoneticPr fontId="1" type="noConversion"/>
  </si>
  <si>
    <t>강진주헤어</t>
    <phoneticPr fontId="1" type="noConversion"/>
  </si>
  <si>
    <t>프리스타일</t>
    <phoneticPr fontId="1" type="noConversion"/>
  </si>
  <si>
    <t>토리헤어</t>
    <phoneticPr fontId="1" type="noConversion"/>
  </si>
  <si>
    <t>드라이머리</t>
    <phoneticPr fontId="1" type="noConversion"/>
  </si>
  <si>
    <t>명품헤어</t>
    <phoneticPr fontId="1" type="noConversion"/>
  </si>
  <si>
    <t>샤인헤어</t>
    <phoneticPr fontId="1" type="noConversion"/>
  </si>
  <si>
    <t>c9헤어</t>
    <phoneticPr fontId="1" type="noConversion"/>
  </si>
  <si>
    <t>여우헤어</t>
    <phoneticPr fontId="1" type="noConversion"/>
  </si>
  <si>
    <t>끌림헤어</t>
    <phoneticPr fontId="1" type="noConversion"/>
  </si>
  <si>
    <t>러쉬헤어3호점</t>
    <phoneticPr fontId="1" type="noConversion"/>
  </si>
  <si>
    <t>재크헤어</t>
    <phoneticPr fontId="1" type="noConversion"/>
  </si>
  <si>
    <t>전태은헤어</t>
    <phoneticPr fontId="1" type="noConversion"/>
  </si>
  <si>
    <t>이지헤어</t>
    <phoneticPr fontId="1" type="noConversion"/>
  </si>
  <si>
    <t>윤채영헤어</t>
    <phoneticPr fontId="1" type="noConversion"/>
  </si>
  <si>
    <t>베르헤어</t>
    <phoneticPr fontId="1" type="noConversion"/>
  </si>
  <si>
    <t>헤어팦페라</t>
    <phoneticPr fontId="1" type="noConversion"/>
  </si>
  <si>
    <t>머리염색체험방</t>
    <phoneticPr fontId="1" type="noConversion"/>
  </si>
  <si>
    <t>A9헤어갤러리</t>
    <phoneticPr fontId="1" type="noConversion"/>
  </si>
  <si>
    <t>sm헤어샾</t>
    <phoneticPr fontId="1" type="noConversion"/>
  </si>
  <si>
    <t>라니헤어</t>
    <phoneticPr fontId="1" type="noConversion"/>
  </si>
  <si>
    <t>우남골드헤어펌</t>
    <phoneticPr fontId="1" type="noConversion"/>
  </si>
  <si>
    <t>류마샬헤어샆</t>
    <phoneticPr fontId="1" type="noConversion"/>
  </si>
  <si>
    <t>뷰티컴</t>
    <phoneticPr fontId="1" type="noConversion"/>
  </si>
  <si>
    <t>90점이상</t>
    <phoneticPr fontId="1" type="noConversion"/>
  </si>
  <si>
    <t xml:space="preserve">80~90점 </t>
    <phoneticPr fontId="1" type="noConversion"/>
  </si>
  <si>
    <t>80점 미만</t>
    <phoneticPr fontId="1" type="noConversion"/>
  </si>
  <si>
    <t xml:space="preserve"> 평균</t>
    <phoneticPr fontId="1" type="noConversion"/>
  </si>
  <si>
    <t>건수</t>
    <phoneticPr fontId="1" type="noConversion"/>
  </si>
  <si>
    <r>
      <rPr>
        <sz val="10"/>
        <color indexed="62"/>
        <rFont val="맑은 고딕"/>
        <family val="3"/>
        <charset val="129"/>
      </rPr>
      <t xml:space="preserve">※ </t>
    </r>
    <r>
      <rPr>
        <b/>
        <sz val="10"/>
        <color indexed="62"/>
        <rFont val="맑은 고딕"/>
        <family val="3"/>
        <charset val="129"/>
      </rPr>
      <t>담당자 직접 입력사항</t>
    </r>
    <r>
      <rPr>
        <sz val="10"/>
        <color indexed="62"/>
        <rFont val="맑은 고딕"/>
        <family val="3"/>
        <charset val="129"/>
      </rPr>
      <t xml:space="preserve"> 
 -  업소수에 맞게 열을 추가하여 </t>
    </r>
    <r>
      <rPr>
        <b/>
        <u/>
        <sz val="10"/>
        <color indexed="62"/>
        <rFont val="맑은 고딕"/>
        <family val="3"/>
        <charset val="129"/>
      </rPr>
      <t>업소별 평가결과</t>
    </r>
    <r>
      <rPr>
        <sz val="10"/>
        <color indexed="62"/>
        <rFont val="맑은 고딕"/>
        <family val="3"/>
        <charset val="129"/>
      </rPr>
      <t xml:space="preserve"> 입력</t>
    </r>
    <r>
      <rPr>
        <sz val="10"/>
        <color indexed="10"/>
        <rFont val="맑은 고딕"/>
        <family val="3"/>
        <charset val="129"/>
      </rPr>
      <t xml:space="preserve">
   (</t>
    </r>
    <r>
      <rPr>
        <b/>
        <u/>
        <sz val="10"/>
        <color indexed="10"/>
        <rFont val="맑은 고딕"/>
        <family val="3"/>
        <charset val="129"/>
      </rPr>
      <t>항목별 준수업소 수, 업소별&amp;영역별 100점환산점수, 법적준수사항 전항목 충족업소현황 등 관련통계는 모두 자동으로 계산</t>
    </r>
    <r>
      <rPr>
        <sz val="10"/>
        <color indexed="10"/>
        <rFont val="맑은 고딕"/>
        <family val="3"/>
        <charset val="129"/>
      </rPr>
      <t xml:space="preserve">되도록 함수식을 각각 설정함=&gt;노란색 영역)
 </t>
    </r>
    <r>
      <rPr>
        <b/>
        <sz val="11"/>
        <color indexed="60"/>
        <rFont val="맑은 고딕"/>
        <family val="3"/>
        <charset val="129"/>
      </rPr>
      <t>- 함수식 적용으로 업소별 면적 필수 입력(파란색 영역)</t>
    </r>
    <r>
      <rPr>
        <sz val="10"/>
        <color indexed="10"/>
        <rFont val="맑은 고딕"/>
        <family val="3"/>
        <charset val="129"/>
      </rPr>
      <t xml:space="preserve">
 -</t>
    </r>
    <r>
      <rPr>
        <b/>
        <sz val="11"/>
        <color indexed="17"/>
        <rFont val="맑은 고딕"/>
        <family val="3"/>
        <charset val="129"/>
      </rPr>
      <t xml:space="preserve">  법적 준수사항 전항목 점수가 60점 만점인데도 미준수라고 표시 되는 경우 : 항목별 점수 입력 오류여부 확인 필요</t>
    </r>
    <phoneticPr fontId="8" type="noConversion"/>
  </si>
  <si>
    <t>2017년도 미용업(일반) 위생서비스평가 결과(화성시)</t>
    <phoneticPr fontId="1" type="noConversion"/>
  </si>
  <si>
    <t>2017년도 미용업(손톱발톱) 위생서비스평가 결과(화성시)</t>
    <phoneticPr fontId="1" type="noConversion"/>
  </si>
  <si>
    <t>연번</t>
    <phoneticPr fontId="1" type="noConversion"/>
  </si>
  <si>
    <t>업종</t>
    <phoneticPr fontId="1" type="noConversion"/>
  </si>
  <si>
    <t>소재지</t>
    <phoneticPr fontId="1" type="noConversion"/>
  </si>
  <si>
    <t>등급</t>
    <phoneticPr fontId="1" type="noConversion"/>
  </si>
  <si>
    <t>미용업 (일반)</t>
    <phoneticPr fontId="1" type="noConversion"/>
  </si>
  <si>
    <t>녹색(최우수)</t>
    <phoneticPr fontId="1" type="noConversion"/>
  </si>
  <si>
    <t>업종</t>
    <phoneticPr fontId="1" type="noConversion"/>
  </si>
  <si>
    <t>녹색(최우수)</t>
    <phoneticPr fontId="1" type="noConversion"/>
  </si>
  <si>
    <t>미용업 (피부)</t>
    <phoneticPr fontId="1" type="noConversion"/>
  </si>
  <si>
    <t>미용업(화장분장)</t>
    <phoneticPr fontId="1" type="noConversion"/>
  </si>
  <si>
    <r>
      <t xml:space="preserve">2017년 공중위생서비스평가 녹색등급 최우수업소
</t>
    </r>
    <r>
      <rPr>
        <sz val="16"/>
        <rFont val="돋움"/>
        <family val="3"/>
        <charset val="129"/>
      </rPr>
      <t>(미용업 화장분장 : 2개소)</t>
    </r>
    <phoneticPr fontId="1" type="noConversion"/>
  </si>
  <si>
    <t>미용업(종합)</t>
    <phoneticPr fontId="1" type="noConversion"/>
  </si>
  <si>
    <r>
      <t xml:space="preserve">2017년 공중위생서비스평가 녹색등급 최우수업소
</t>
    </r>
    <r>
      <rPr>
        <sz val="16"/>
        <rFont val="돋움"/>
        <family val="3"/>
        <charset val="129"/>
      </rPr>
      <t>(미용업 종합 : 24개소)</t>
    </r>
    <phoneticPr fontId="1" type="noConversion"/>
  </si>
  <si>
    <t xml:space="preserve">경기도 화성시 남양읍 남양리 565번지   </t>
  </si>
  <si>
    <t>이용업</t>
    <phoneticPr fontId="1" type="noConversion"/>
  </si>
  <si>
    <t>카락베</t>
    <phoneticPr fontId="1" type="noConversion"/>
  </si>
  <si>
    <t>대광이발관</t>
    <phoneticPr fontId="1" type="noConversion"/>
  </si>
  <si>
    <t>남양이발관</t>
    <phoneticPr fontId="1" type="noConversion"/>
  </si>
  <si>
    <t>우림이용원</t>
    <phoneticPr fontId="1" type="noConversion"/>
  </si>
  <si>
    <t>마도이발관</t>
    <phoneticPr fontId="1" type="noConversion"/>
  </si>
  <si>
    <t>맨투맨</t>
    <phoneticPr fontId="1" type="noConversion"/>
  </si>
  <si>
    <t>원리이발관</t>
    <phoneticPr fontId="1" type="noConversion"/>
  </si>
  <si>
    <t>형제이발관</t>
    <phoneticPr fontId="1" type="noConversion"/>
  </si>
  <si>
    <t>상록이발관</t>
    <phoneticPr fontId="1" type="noConversion"/>
  </si>
  <si>
    <t>부부이용원</t>
    <phoneticPr fontId="1" type="noConversion"/>
  </si>
  <si>
    <t>봉담이발관</t>
    <phoneticPr fontId="1" type="noConversion"/>
  </si>
  <si>
    <t>왕림이발관</t>
    <phoneticPr fontId="1" type="noConversion"/>
  </si>
  <si>
    <t>신우이발관</t>
    <phoneticPr fontId="1" type="noConversion"/>
  </si>
  <si>
    <t>탑스타이용원</t>
    <phoneticPr fontId="1" type="noConversion"/>
  </si>
  <si>
    <t>우진이발관</t>
    <phoneticPr fontId="1" type="noConversion"/>
  </si>
  <si>
    <t>미광이발관</t>
    <phoneticPr fontId="1" type="noConversion"/>
  </si>
  <si>
    <t>부흥이발관</t>
    <phoneticPr fontId="1" type="noConversion"/>
  </si>
  <si>
    <t>정든이발관</t>
    <phoneticPr fontId="1" type="noConversion"/>
  </si>
  <si>
    <t>송산이발관</t>
    <phoneticPr fontId="1" type="noConversion"/>
  </si>
  <si>
    <t>조은이발관</t>
    <phoneticPr fontId="1" type="noConversion"/>
  </si>
  <si>
    <t>장수이발관</t>
    <phoneticPr fontId="1" type="noConversion"/>
  </si>
  <si>
    <t>컬러하우스</t>
    <phoneticPr fontId="1" type="noConversion"/>
  </si>
  <si>
    <t>구봉사우나</t>
    <phoneticPr fontId="1" type="noConversion"/>
  </si>
  <si>
    <t>태양이발관</t>
    <phoneticPr fontId="1" type="noConversion"/>
  </si>
  <si>
    <t>헬스대통령 대중사우나</t>
    <phoneticPr fontId="1" type="noConversion"/>
  </si>
  <si>
    <t>반월이발관</t>
    <phoneticPr fontId="1" type="noConversion"/>
  </si>
  <si>
    <t>컷트클럽</t>
    <phoneticPr fontId="1" type="noConversion"/>
  </si>
  <si>
    <t>안녕이발관</t>
    <phoneticPr fontId="1" type="noConversion"/>
  </si>
  <si>
    <t>신현대이발관</t>
    <phoneticPr fontId="1" type="noConversion"/>
  </si>
  <si>
    <t>병점불가마사우나이용원</t>
    <phoneticPr fontId="1" type="noConversion"/>
  </si>
  <si>
    <t>우정이발관</t>
    <phoneticPr fontId="1" type="noConversion"/>
  </si>
  <si>
    <t>카랜스이용원</t>
    <phoneticPr fontId="1" type="noConversion"/>
  </si>
  <si>
    <t>신신이발관</t>
    <phoneticPr fontId="1" type="noConversion"/>
  </si>
  <si>
    <t>프라자이발</t>
    <phoneticPr fontId="1" type="noConversion"/>
  </si>
  <si>
    <t>스타이용원</t>
    <phoneticPr fontId="1" type="noConversion"/>
  </si>
  <si>
    <t>신명이발관</t>
    <phoneticPr fontId="1" type="noConversion"/>
  </si>
  <si>
    <t>천연머리염색방</t>
    <phoneticPr fontId="1" type="noConversion"/>
  </si>
  <si>
    <t>포맨클럽</t>
    <phoneticPr fontId="1" type="noConversion"/>
  </si>
  <si>
    <t>쉐반스</t>
    <phoneticPr fontId="1" type="noConversion"/>
  </si>
  <si>
    <t xml:space="preserve">경기도 화성시 남양읍 남양리 541번지 1호   </t>
  </si>
  <si>
    <t>경기도 화성시 남양읍 남양시장로 85 (남양동)</t>
  </si>
  <si>
    <t>경기도 화성시 남양읍 남양성지로 8-6 (남양동,(우림그린빌리지 상가A동 109호))</t>
  </si>
  <si>
    <t>경기도 화성시 남양읍 남양시장로55번길 5-1 (남양동)</t>
  </si>
  <si>
    <t>믿음이용원헤어창출샾</t>
    <phoneticPr fontId="1" type="noConversion"/>
  </si>
  <si>
    <t>경기도 화성시 마도면 석교로177번길 10</t>
  </si>
  <si>
    <t>경기도 화성시 마도면 마도공단로1길 8 (나동 101호)</t>
  </si>
  <si>
    <t xml:space="preserve">경기도 화성시 매송면 원리 194번지   </t>
  </si>
  <si>
    <t xml:space="preserve">경기도 화성시 매송면 어천리 429번지 1호   </t>
  </si>
  <si>
    <t>경기도 화성시 매송면 매송고색로375번길 6</t>
  </si>
  <si>
    <t>경기도 화성시 매송면 화성로2381번길 1</t>
  </si>
  <si>
    <t xml:space="preserve">경기도 화성시 봉담읍 수영리 651번지 2호   </t>
  </si>
  <si>
    <t>경기도 화성시 봉담읍 독정길 7</t>
  </si>
  <si>
    <t>경기도 화성시 봉담읍 효행로 244</t>
  </si>
  <si>
    <t xml:space="preserve">경기도 화성시 봉담읍 상리 21-19번지   </t>
  </si>
  <si>
    <t xml:space="preserve">경기도 화성시 봉담읍 와우리 188번지 2호  외 1필지 </t>
  </si>
  <si>
    <t>경기도 화성시 비봉면 양노로 21</t>
  </si>
  <si>
    <t xml:space="preserve">경기도 화성시 서신면 매화리 377번지   </t>
  </si>
  <si>
    <t>경기도 화성시 서신면 매화2길 5</t>
  </si>
  <si>
    <t>경기도 화성시 송산면 사강시장길25번길 26-1</t>
  </si>
  <si>
    <t>경기도 화성시 송산면 사강시장길 68</t>
  </si>
  <si>
    <t>안산이용원</t>
    <phoneticPr fontId="1" type="noConversion"/>
  </si>
  <si>
    <t>경기도 화성시 송산면 송산포도로 109-6</t>
  </si>
  <si>
    <t xml:space="preserve">경기도 화성시 반월동 860번지   </t>
  </si>
  <si>
    <t>경기도 화성시 동탄반송3길 36-18 (반송동, (1층))</t>
  </si>
  <si>
    <t>경기도 화성시 병점중앙로 87 (병점동)</t>
  </si>
  <si>
    <t>경기도 화성시 경기대로 1024 (병점동)</t>
    <phoneticPr fontId="8" type="noConversion"/>
  </si>
  <si>
    <t>경기도 화성시 떡전골로 60, B103호 (병점동, 병점역 효성 해링턴 플레이스 110동)</t>
  </si>
  <si>
    <t>경기도 화성시 영통로50번길 4, B동 1층 6호 (반월동)</t>
  </si>
  <si>
    <t>경기도 화성시 효행로 803, 1동 1층 (송산동)</t>
  </si>
  <si>
    <t xml:space="preserve">경기도 화성시 송산동 98번지 19호   </t>
  </si>
  <si>
    <t>경기도 화성시 용주로 60 (안녕동)</t>
  </si>
  <si>
    <t>경기도 화성시 병점로 37-6 (진안동, 524-1 (지하1층 사우나 내))</t>
  </si>
  <si>
    <t xml:space="preserve">경기도 화성시 우정읍 조암리 20번지 24호   </t>
  </si>
  <si>
    <t>경기도 화성시 양감면 초록로 890</t>
  </si>
  <si>
    <t>C.A.T 토탈 헤어 아트</t>
  </si>
  <si>
    <t>경기도 화성시 떡전골로 128 (진안동)</t>
  </si>
  <si>
    <t xml:space="preserve">경기도 화성시 우정읍 화산리 70번지 5호   </t>
  </si>
  <si>
    <t>경기도 화성시 우정읍 조암서로22번길 21</t>
  </si>
  <si>
    <t>경기도 화성시 우정읍 조암로 8 (조암프라자 지하 1층)</t>
  </si>
  <si>
    <t>마도이용원</t>
    <phoneticPr fontId="1" type="noConversion"/>
  </si>
  <si>
    <t>경기도 화성시 팔탄면 시청로 955, 2층 202호</t>
  </si>
  <si>
    <t>경기도 화성시 향남읍 삼천병마로 173-5 (1층 109호)</t>
  </si>
  <si>
    <t>경기도 화성시 향남읍 3.1만세로 1099 (2호)</t>
  </si>
  <si>
    <t>경기도 화성시 향남읍 한절이2길 29 (1층일부)</t>
  </si>
  <si>
    <t>경기도 화성시 향남읍 행정서로1길 44</t>
    <phoneticPr fontId="1" type="noConversion"/>
  </si>
  <si>
    <t>경기도 화성시 향남읍 행정동로 101-1 (상가동 2층 203호)</t>
  </si>
  <si>
    <t>주띠라인(zooty line)</t>
  </si>
  <si>
    <t>경기도 화성시 향남읍 한절이1길 6-18 (1층 101호)</t>
  </si>
  <si>
    <t>경기도 화성시 동탄지성로 109, 501호 (반송동, 골드프라자)</t>
  </si>
  <si>
    <t>현대미용실</t>
    <phoneticPr fontId="1" type="noConversion"/>
  </si>
  <si>
    <t xml:space="preserve">경기도 화성시 남양읍 남양리 1842번지   </t>
  </si>
  <si>
    <t>경기도 화성시 봉담읍 와우로73번길 20, 104호</t>
  </si>
  <si>
    <t xml:space="preserve">경기도 화성시 봉담읍 동화리 603번지  (휴먼시아 동화마을 상가동 104호) </t>
  </si>
  <si>
    <t>경기도 화성시 봉담읍 오래3길 17</t>
  </si>
  <si>
    <t>쥬쥬헤어(Ju Ju Hair)</t>
  </si>
  <si>
    <t>경기도 화성시 봉담읍 와우로 71 (상가동 B201호)</t>
  </si>
  <si>
    <t>경기도 화성시 봉담읍 참샘길 33, 1층 117호 (해오름마을봉담그대가2단지)</t>
  </si>
  <si>
    <t>경기도 화성시 봉담읍 속뜸길 34, 1층</t>
  </si>
  <si>
    <t xml:space="preserve">경기도 화성시 반송동 159번지  (동탄새강마을휴먼시아상가 103호) </t>
  </si>
  <si>
    <t>경기도 화성시 송산면 사강시장길43번길 16</t>
  </si>
  <si>
    <t>경기도 화성시 동탄순환대로 692, 2층 201호 (영천동, ACEPLAZA)</t>
  </si>
  <si>
    <t>경기도 화성시 삼성1로6길 15-2 (반월동, 1층 일부)</t>
  </si>
  <si>
    <t>네일&amp;톡(TOK)</t>
  </si>
  <si>
    <t>경기도 화성시 영통로61번길 6 (반월동, 864-1번지 제일프라자 408호)</t>
  </si>
  <si>
    <t xml:space="preserve">경기도 화성시 병점동 817번지  (신창1차아파트주상가 B103호) </t>
  </si>
  <si>
    <t>경기도 화성시 병점중앙로35번길 19, 1층 105일부호 (병점동, 병점 임광 그대가 상가동)</t>
  </si>
  <si>
    <t>경기도 화성시 경기대로1010번길 15, B01일부호 (병점동)</t>
  </si>
  <si>
    <t>경기도 화성시 효행로 1051, 1층 131호 (진안동, 메인프라자)</t>
  </si>
  <si>
    <t>88SALON(88살롱)</t>
  </si>
  <si>
    <t>경기도 화성시 남여울3길 3, 102호 (능동, 중앙프라자)</t>
  </si>
  <si>
    <t>갱's 뷰티</t>
  </si>
  <si>
    <t>경기도 화성시 권선로882번길 107-68, 1층 일부호 (반정동)</t>
  </si>
  <si>
    <t>VIVI(비비)네일</t>
  </si>
  <si>
    <t>경기도 화성시 병점동로 126, 1층 103호 (진안동)</t>
  </si>
  <si>
    <t>May(메이)</t>
  </si>
  <si>
    <t>경기도 화성시 효행로 1015, 2층 일부호 (진안동)</t>
  </si>
  <si>
    <t>경기도 화성시 병점중앙로170번길 7, 1층 일부호 (진안동)</t>
  </si>
  <si>
    <t>경기도 화성시 권선로882번길 107-34, 1층 전부호 (반정동)</t>
  </si>
  <si>
    <t>경기도 화성시 효행로1039번길 21, 102호 (진안동)</t>
  </si>
  <si>
    <t>경기도 화성시 노작로4길 14, 1층 (반송동)</t>
  </si>
  <si>
    <t>경기도 화성시 동탄지성로 17, 222호 (반송동, 풍성 위버폴리스)</t>
  </si>
  <si>
    <t>경기도 화성시 동탄지성로 109 (반송동, 골드프라자 202호)</t>
  </si>
  <si>
    <t>경기도 화성시 동탄지성로 11, 1층 117호 (반송동, 동탄SR GOLD PLAZA)</t>
  </si>
  <si>
    <t>경기도 화성시 동탄지성로 2, 107,108,109호 (반송동)</t>
  </si>
  <si>
    <t>경기도 화성시 동탄솔빛로 51, 201,205호 (반송동)</t>
  </si>
  <si>
    <t>경기도 화성시 동탄솔빛로 61, 205호 (반송동, 훼미리빌딩)</t>
  </si>
  <si>
    <t>경기도 화성시 동탄문화센터로 39-1, 2호 (반송동, 동탄시범다은마을 포스코더샾 상가동)</t>
  </si>
  <si>
    <t>경기도 화성시 동탄반송1길 20-10, 110호 (반송동)</t>
  </si>
  <si>
    <t>A.SI헤어</t>
    <phoneticPr fontId="1" type="noConversion"/>
  </si>
  <si>
    <t>경기도 화성시 메타폴리스로 38, 103,104호 (반송동, 천년프라자)</t>
  </si>
  <si>
    <t>경기도 화성시 동탄원천로 360, 1층 101, 102호 (능동)</t>
  </si>
  <si>
    <t>컷&amp;컬러</t>
    <phoneticPr fontId="1" type="noConversion"/>
  </si>
  <si>
    <t>경기도 화성시 동탄원천로 338-7, 105호 (능동)</t>
  </si>
  <si>
    <t>경기도 화성시 동탄원천로 354-11, 101호 (능동, 동탄 퍼스트빌스타)</t>
  </si>
  <si>
    <t>경기도 화성시 동탄원천로 350, 101호 (능동, 에스원스마트빌)</t>
  </si>
  <si>
    <t>사라헤어2</t>
    <phoneticPr fontId="1" type="noConversion"/>
  </si>
  <si>
    <t>경기도 화성시 동탄원천로 354-8, 1층 108호 (능동, 동탄ARZEN오피스텔)</t>
  </si>
  <si>
    <t>경기도 화성시 10용사로 288, 204호 (능동)</t>
  </si>
  <si>
    <t>경기도 화성시 남양읍 남양시장로 75-1 (남양동)</t>
  </si>
  <si>
    <t>경기도 화성시 남양읍 남양시장로 69 (남양동)</t>
  </si>
  <si>
    <t>경기도 화성시 남양읍 남양시장로 61, 1동 1층</t>
  </si>
  <si>
    <t>경기도 화성시 동탄반석로 130 (반송동, 드림프라자 201호)</t>
  </si>
  <si>
    <t>Black&amp;white</t>
    <phoneticPr fontId="1" type="noConversion"/>
  </si>
  <si>
    <t>경기도 화성시 남양읍 역골동로 68 (남양동, 남양아이파크 상가동 104호)</t>
  </si>
  <si>
    <t>CMK헤어</t>
    <phoneticPr fontId="1" type="noConversion"/>
  </si>
  <si>
    <t>경기도 화성시 남양읍 남양시장로42번길 7-3, 102호 (남양동)</t>
  </si>
  <si>
    <t>경기도 화성시 남양읍 역골로 17, 1층 105호</t>
  </si>
  <si>
    <t>경기도 화성시 남양읍 남양시장로42번길 11-4, 1층</t>
  </si>
  <si>
    <t>경기도 화성시 봉담읍 와우로34번길 63, 상가동 204호</t>
  </si>
  <si>
    <t>경기도 화성시 매송면 매송고색로375번길 16</t>
  </si>
  <si>
    <t xml:space="preserve">경기도 화성시 매송면 야목리 1300번지  일원아파트 상가 101호 </t>
  </si>
  <si>
    <t>경기도 화성시 매송면 화성로 2359</t>
  </si>
  <si>
    <t xml:space="preserve">경기도 화성시 봉담읍 수영리 653번지   </t>
  </si>
  <si>
    <t xml:space="preserve">경기도 화성시 봉담읍 동화리 617번지  휴먼시아동화마을상가 101호 </t>
  </si>
  <si>
    <t>경기도 화성시 봉담읍 진등3길 14</t>
  </si>
  <si>
    <t>경기도 화성시 봉담읍 샘마을길 26 (한신아파트 상가204호)</t>
  </si>
  <si>
    <t>경기도 화성시 송산면 사강시장길43번길 17</t>
  </si>
  <si>
    <t>경기도 화성시 봉담읍 진등1길 59</t>
  </si>
  <si>
    <t>경기도 화성시 봉담읍 와우안길 48</t>
  </si>
  <si>
    <t>경기도 화성시 봉담읍 와우안길 43</t>
  </si>
  <si>
    <t>경기도 화성시 봉담읍 삼천병마로 1321-10 (동남(아)상가106호)</t>
  </si>
  <si>
    <t xml:space="preserve">경기도 화성시 봉담읍 수영리 671번지  양지마을 쌍용 예가 아파트상가 104 </t>
  </si>
  <si>
    <t xml:space="preserve">경기도 화성시 봉담읍 상리 622번지 1호  (호수마을 동문굿모닝힐A 상가동 104호) </t>
  </si>
  <si>
    <t xml:space="preserve">경기도 화성시 봉담읍 와우리 589번지  (봉담그대가 3단지 단지내 상가 1동 103호) </t>
  </si>
  <si>
    <t>경기도 화성시 봉담읍 참샘길 33 ((해오름마을 봉담그대가 2단지 106호))</t>
  </si>
  <si>
    <t>경기도 화성시 봉담읍 동화길 81-10 (상도프라자 203호)</t>
  </si>
  <si>
    <t>경기도 화성시 봉담읍 상리 618번지  삼봉마을 상가동 104호</t>
  </si>
  <si>
    <t xml:space="preserve">경기도 화성시 봉담읍 동화리 575번지  동화마을 동일하이빌 상가동 104동 </t>
  </si>
  <si>
    <t>경기도 화성시 봉담읍 동화길 81-16 (수원농협하나로마트 봉담점2층)</t>
  </si>
  <si>
    <t>경기도 화성시 봉담읍 독정길 10-2, 1층</t>
  </si>
  <si>
    <t>경기도 화성시 봉담읍 효행로 278 (이마트 지하1층)</t>
  </si>
  <si>
    <t>경기도 화성시 봉담읍 와우안길 60, 1층 (좌측2호)</t>
  </si>
  <si>
    <t>경기도 화성시 봉담읍 와우로 71 (와우리 591 상가 B104호)</t>
  </si>
  <si>
    <t>경기도 화성시 봉담읍 와우로15번길 60 (와우리 78-12)</t>
  </si>
  <si>
    <t>경기도 화성시 봉담읍 동화새터길 96, 106호</t>
  </si>
  <si>
    <t>한 헤어</t>
    <phoneticPr fontId="1" type="noConversion"/>
  </si>
  <si>
    <t>경기도 화성시 봉담읍 마당바위로 325-2</t>
  </si>
  <si>
    <t>경기도 화성시 봉담읍 유리마을길 81, 상가동 1층 103호 (봉담기산베스트빌)</t>
  </si>
  <si>
    <t>경기도 화성시 봉담읍 효행로 370-4, 상가동 102호</t>
  </si>
  <si>
    <t>경기도 화성시 봉담읍 시청로 1399</t>
  </si>
  <si>
    <t>비아이하우스(BI하우스)</t>
  </si>
  <si>
    <t>경기도 화성시 봉담읍 와우로119번길 29 (1층103호)</t>
  </si>
  <si>
    <t>경기도 화성시 봉담읍 와우안길 57, 1층</t>
  </si>
  <si>
    <t>경기도 화성시 봉담읍 샘마을길 22-15 (1층 102호)</t>
  </si>
  <si>
    <t>경기도 화성시 봉담읍 수영로 60-10 (우방아이유쉘1단지 상가동 105호)</t>
  </si>
  <si>
    <t>경기도 화성시 봉담읍 동화역말길 25 (107호)</t>
  </si>
  <si>
    <t>경기도 화성시 봉담읍 참샘길 27 (104호)</t>
  </si>
  <si>
    <t>경기도 화성시 봉담읍 동화역말길 25 (1층 101호)</t>
  </si>
  <si>
    <t>경기도 화성시 봉담읍 와우로34번길 12 (봉담센트럴푸르지오상가동-1, 103호)</t>
  </si>
  <si>
    <t>경기도 화성시 봉담읍 삼천병마로 1317-10 (1동 1층 일부(101호))</t>
  </si>
  <si>
    <t>경기도 화성시 비봉면 양노로 31</t>
  </si>
  <si>
    <t>경기도 화성시 비봉면 양노로 76</t>
  </si>
  <si>
    <t>경기도 화성시 비봉면 양노로 108 (1층 일부(우측 끝))</t>
  </si>
  <si>
    <t xml:space="preserve">경기도 화성시 서신면 매화리 356번지   </t>
  </si>
  <si>
    <t xml:space="preserve">경기도 화성시 서신면 매화리 341번지 1호   </t>
  </si>
  <si>
    <t xml:space="preserve">경기도 화성시 서신면 매화리 362번지 8호   </t>
  </si>
  <si>
    <t>경기도 화성시 서신면 매화2길 3-1 (1층)</t>
  </si>
  <si>
    <t>경기도 화성시 서신면 매화2길 7</t>
  </si>
  <si>
    <t>경기도 화성시 송산면 사강시장길 71</t>
  </si>
  <si>
    <t>경기도 화성시 송산면 송산포도로 115</t>
  </si>
  <si>
    <t>경기도 화성시 송산면 송산포도로 122 (1층일부)</t>
  </si>
  <si>
    <t>경기도 화성시 송산면 사강시장길 23</t>
  </si>
  <si>
    <t>경기도 화성시 송산면 백곡로 130, 상가동 1층 103호</t>
  </si>
  <si>
    <t>경기도 화성시 송산면 송산포도로 113-1</t>
  </si>
  <si>
    <t>경기도 화성시 봉담읍 삼천병마로 965</t>
  </si>
  <si>
    <t>경기도 화성시 송산면 송산포도로 100</t>
  </si>
  <si>
    <t xml:space="preserve">경기도 화성시 송산면 사강리 681번지 1호  ,1층 </t>
  </si>
  <si>
    <t>경기도 화성시 떡전골로 60, 107층 120호 (병점동, 병점역효성해링턴플레이스)</t>
  </si>
  <si>
    <t>경기도 화성시 경기대로1010번길 16, 1층 일부호 (병점동)</t>
  </si>
  <si>
    <t>경기도 화성시 병점2로 94 (병점동, 정든마을 신창2차 비바패밀리 상가1(주상가) 111호)</t>
  </si>
  <si>
    <t>없음</t>
    <phoneticPr fontId="1" type="noConversion"/>
  </si>
  <si>
    <t>경기도 화성시 병점2로 81-1 (병점동,(104호 일부))</t>
  </si>
  <si>
    <t>경기도 화성시 병점중앙로 102 (병점동,(1층 일부))</t>
  </si>
  <si>
    <t>경기도 화성시 병점2로 65 (병점동,외3필지(우남프라자 113호))</t>
  </si>
  <si>
    <t>경기도 화성시 경기대로 985 (병점동)</t>
  </si>
  <si>
    <t>경기도 화성시 경기대로 990 (병점동, (870번지 SK뷰상가 105동 128호))</t>
  </si>
  <si>
    <t>경기도 화성시 병점3로 6, 1층 일부호 (병점동)</t>
  </si>
  <si>
    <t>경기도 화성시 병점동로 40 (병점동,외 1필지)</t>
  </si>
  <si>
    <t>경기도 화성시 병점2로 81 (병점동, 1층 일부(104호))</t>
  </si>
  <si>
    <t>경기도 화성시 영통로61번길 6, 122호 (반월동, 제일프라자)</t>
  </si>
  <si>
    <t>경기도 화성시 효행로 1076-7 (병점동, 안화동마을우남퍼스트빌 상가A동 108호일부(108-1))</t>
  </si>
  <si>
    <t>경기도 화성시 병점3로 5, 1층 (진안동)</t>
  </si>
  <si>
    <t>경기도 화성시 동탄면 동탄순환대로 706, 202호</t>
  </si>
  <si>
    <t>경기도 화성시 동탄면 동탄순환대로 685 (111호일부)</t>
  </si>
  <si>
    <t>경기도 화성시 동탄대로시범길 276, 상가1동 208호 (청계동)</t>
  </si>
  <si>
    <t>경기도 화성시 동탄대로시범길 148-20, 206호 (청계동, 마추프라자)</t>
  </si>
  <si>
    <t>경기도 화성시 동탄순환대로 702, A동 107호 (영천동)</t>
  </si>
  <si>
    <t>네일동화</t>
    <phoneticPr fontId="1" type="noConversion"/>
  </si>
  <si>
    <t>경기도 화성시 동탄대로시범길 261, 201호 (청계동)</t>
  </si>
  <si>
    <t>경기도 화성시 동탄순환대로 696, 101호 (영천동)</t>
  </si>
  <si>
    <t>경기도 화성시 향남읍 상신하길로328번길 26 (113호)</t>
  </si>
  <si>
    <t>샤보이(SHYBOY)</t>
  </si>
  <si>
    <t>경기도 화성시 지산1길 25-6, 101호 (영천동)</t>
  </si>
  <si>
    <t>경기도 화성시 지산1길 18-24, 지하1층 (영천동)</t>
  </si>
  <si>
    <t>경기도 화성시 동탄순환대로21길 15, 201호 (청계동)</t>
  </si>
  <si>
    <t>경기도 화성시 지산1길 25-10, 1층 일부호 (영천동)</t>
  </si>
  <si>
    <t>경기도 화성시 동탄대로시범길 146, 101호 (청계동)</t>
  </si>
  <si>
    <t>경기도 화성시 동탄순환대로29길 52, 301호 (영천동)</t>
  </si>
  <si>
    <t>경기도 화성시 동탄대로시범길 148-58, 201호 (청계동)</t>
  </si>
  <si>
    <t>보그헤어(동탄2도시)</t>
    <phoneticPr fontId="1" type="noConversion"/>
  </si>
  <si>
    <t>경기도 화성시 동탄대로시범길 185, 203호 (청계동, 중앙프라자)</t>
  </si>
  <si>
    <t>경기도 화성시 동탄대로시범길 142, 203호 (청계동)</t>
  </si>
  <si>
    <t>아이벨르팜므제2동탄점</t>
  </si>
  <si>
    <t>경기도 화성시 동탄대로시범길 148-16, 202호 (청계동)</t>
  </si>
  <si>
    <t>에쏘엔 by 강호헤어 2호점</t>
  </si>
  <si>
    <t>경기도 화성시 동탄순환대로 697, 201호 (영천동, 비젼 프라자)</t>
  </si>
  <si>
    <t>경기도 화성시 동탄대로시범길 189, 103호 (청계동)</t>
  </si>
  <si>
    <t>경기도 화성시 동탄순환대로29길 62, 3층 304호 (영천동, 디스퀘어리버)</t>
  </si>
  <si>
    <t>경기도 화성시 동탄대로시범길 148-20, 201호 (청계동, 마추프라자)</t>
  </si>
  <si>
    <t>경기도 화성시 동탄대로시범길 148-20, 307호 (청계동, 마추프라자)</t>
  </si>
  <si>
    <t>경기도 화성시 지산1길 18-19, 1층 일부호 (영천동)</t>
  </si>
  <si>
    <t>경기도 화성시 지산2길 33-4, 1층 일부호 (영천동)</t>
  </si>
  <si>
    <t>경기도 화성시 동탄대로시범길 148-14, 202호 (청계동, 인터프라임 1동)</t>
  </si>
  <si>
    <t>경기도 화성시 동탄순환대로 701, 110호 (영천동, SR리버스빌)</t>
  </si>
  <si>
    <t>이쁜 미용실</t>
    <phoneticPr fontId="1" type="noConversion"/>
  </si>
  <si>
    <t>경기도 화성시 지산1길 25-4, 102호 (영천동)</t>
  </si>
  <si>
    <t>살롱K(salon K)</t>
  </si>
  <si>
    <t>경기도 화성시 동탄대로시범길 148-14, 206호 (청계동, 인터프라임)</t>
  </si>
  <si>
    <t>경기도 화성시 지산1길 25-3, 1층 일부호 (영천동)</t>
  </si>
  <si>
    <t>바비앤가이</t>
    <phoneticPr fontId="1" type="noConversion"/>
  </si>
  <si>
    <t>경기도 화성시 동탄순환대로 690, 2층 201호 (영천동, 애플스퀘어)</t>
  </si>
  <si>
    <t>경기도 화성시 지산2길 34-7, 1층 일부호 (영천동)</t>
  </si>
  <si>
    <t>경기도 화성시 동탄순환대로 689, 205호 (영천동)</t>
  </si>
  <si>
    <t>경기도 화성시 영통로 59 (반월동,(현대프라자 215호))</t>
  </si>
  <si>
    <t xml:space="preserve">경기도 화성시 반월동 870번지  (신영통현대타운 상가 104호) </t>
  </si>
  <si>
    <t>경기도 화성시 향남읍 3.1만세로 1138 (1층일부)</t>
  </si>
  <si>
    <t>경기도 화성시 동탄면 동탄기흥로247번길 9-28, 103호</t>
  </si>
  <si>
    <t>경기도 화성시 동탄면 동탄기흥로257번가길 24-9, 1층</t>
  </si>
  <si>
    <t>경기도 화성시 동탄면 동탄대로9길 19, 201호 (동탄2엘에이치26단지아파트 상가2동)</t>
  </si>
  <si>
    <t>경기도 화성시 동탄면 동탄대로9길 20, 상가동 201호 (동탄2엘에이치26단지아파트)</t>
  </si>
  <si>
    <t>경기도 화성시 동탄대로14길 5-33, 1층 일부호 (오산동)</t>
  </si>
  <si>
    <t xml:space="preserve">경기도 화성시 반월동 882번지  (반달마을 두산위브@상가103호) </t>
  </si>
  <si>
    <t>경기도 화성시 영통로26번길 20 (반월동,(108호))</t>
  </si>
  <si>
    <t>경기도 화성시 영통로26번길 20, 112호 (반월동)</t>
  </si>
  <si>
    <t>경기도 화성시 영통로26번길 15 (반월동,(명성프라자106호))</t>
  </si>
  <si>
    <t>경기도 화성시 영통로50번길 41, 105호 (반월동, 반달마을두산위브상가1동)</t>
  </si>
  <si>
    <t>경기도 화성시 삼성1로6길 23-7, 1층 일부호 (반월동)</t>
  </si>
  <si>
    <t>경기도 화성시 삼성1로6길 21 (반월동)</t>
  </si>
  <si>
    <t xml:space="preserve">경기도 화성시 오산동 964번지  (풍성신미주@ 상가105호) </t>
  </si>
  <si>
    <t>에뿌제</t>
    <phoneticPr fontId="1" type="noConversion"/>
  </si>
  <si>
    <t xml:space="preserve">경기도 화성시 병점동 201번지 2호  신미주아파트상가 203 </t>
  </si>
  <si>
    <t>경기도 화성시 동탄원천로 382-36, 202호 (반월동)</t>
  </si>
  <si>
    <t>경기도 화성시 동탄원천로 382-37, 108호 (반월동)</t>
  </si>
  <si>
    <t>경기도 화성시 효행로 1337-23, 1층 110호 (반월동, e편한세상 신동탄 201동)</t>
  </si>
  <si>
    <t>경기도 화성시 영통로27번길 8 (반월동)</t>
  </si>
  <si>
    <t xml:space="preserve">경기도 화성시 반월동 868번지  (신영통 현대타운 상가동 105호) </t>
  </si>
  <si>
    <t xml:space="preserve">경기도 화성시 반월동 865번지 1호  신영통 현대@1단지 상가 106호 </t>
  </si>
  <si>
    <t xml:space="preserve">경기도 화성시 반월동 868번지  (신영통 현대타운 2단지 상가 108호) </t>
  </si>
  <si>
    <t>경기도 화성시 영통로50번길 41, 상가1동 101-1호 (반월동)</t>
  </si>
  <si>
    <t>경기도 화성시 영통로61번길 11 (반월동, 골드프라자 103호)</t>
  </si>
  <si>
    <t>경기도 화성시 영통로61번길 11, 113호 (반월동,골드프라자)</t>
  </si>
  <si>
    <t>경기도 화성시 영통로61번길 11 (반월동,(109호))</t>
  </si>
  <si>
    <t xml:space="preserve">경기도 화성시 병점동 848번지  (안화동마을주공아파트 나상가동 101호) </t>
  </si>
  <si>
    <t>경기도 화성시 병점3로 159, 가상가동 1층 105호 (병점동, 안화동마을주공아파트)</t>
  </si>
  <si>
    <t xml:space="preserve">경기도 화성시 병점동 849번지  (주공7단지상가103호) </t>
  </si>
  <si>
    <t>경기도 화성시 병점3로 133 (병점동, (847번지 우남퍼스트빌 상가B동 102호))</t>
  </si>
  <si>
    <t>경기도 화성시 삼성전자로 1 (반월동)</t>
  </si>
  <si>
    <t>경기도 화성시 병점3로 37 (병점동)</t>
  </si>
  <si>
    <t>경기도 화성시 병점3로 24, 104호 (병점동)</t>
  </si>
  <si>
    <t>라움헤어살롱</t>
    <phoneticPr fontId="1" type="noConversion"/>
  </si>
  <si>
    <t>경기도 화성시 병점로 12 (병점동,(102호))</t>
  </si>
  <si>
    <t>경기도 화성시 효행로 1073, 201호 (진안동, 거성프라자)</t>
  </si>
  <si>
    <t>경기도 화성시 병점3로 41 (병점동)</t>
  </si>
  <si>
    <t>경기도 화성시 병점3로 32-4 (병점동)</t>
  </si>
  <si>
    <t>경기도 화성시 병점로 6, 1층 일부호 (병점동)</t>
  </si>
  <si>
    <t>경기도 화성시 병점3로 24 (병점동,(그린시티 203호))</t>
  </si>
  <si>
    <t>경기도 화성시 병점2로 12, 106호 (병점동)</t>
  </si>
  <si>
    <t xml:space="preserve">경기도 화성시 병점동 485번지  한신아파트 상가 206 </t>
  </si>
  <si>
    <t>경기도 화성시 병점2로 33 (병점동,주공아파트 나동 상가 101)</t>
  </si>
  <si>
    <t>경기도 화성시 병점2로 46 (병점동,외4필지(태성빌딩 108호))</t>
  </si>
  <si>
    <t>경기도 화성시 병점2로 145 (병점동)</t>
  </si>
  <si>
    <t>경기도 화성시 병점동 844번지 1호  (씨네샤르망 제비동 1층) 108호</t>
  </si>
  <si>
    <t>경기도 화성시 효행로 1068 (병점동,(리더스프라자111호))</t>
  </si>
  <si>
    <t>김단헤어드레서아울렛(병점점)</t>
  </si>
  <si>
    <t>경기도 화성시 병점2로 5 (병점동,(2층))</t>
  </si>
  <si>
    <t>경기도 화성시 떡전골로 72-3 (병점동, 400-6 리치프라자 106호)</t>
  </si>
  <si>
    <t>경기도 화성시 효행로 1076-7, 안화동마을우남퍼스트빌 상가A동 101호 (병점동)</t>
  </si>
  <si>
    <t>경기도 화성시 경기대로 1014, 106호 (병점동, 병점프라자)</t>
  </si>
  <si>
    <t>경기도 화성시 병점중앙로 107, 103호 (병점동, 주공아파트내 가상가동)</t>
  </si>
  <si>
    <t>경기도 화성시 병점동로70번길 8 (병점동)</t>
  </si>
  <si>
    <t xml:space="preserve">경기도 화성시 병점동 858번지  정든마을 신창2차 비바패밀리 상가1(주상가) 204호 </t>
  </si>
  <si>
    <t>헤어샵모디컬</t>
  </si>
  <si>
    <t>경기도 화성시 병점중앙로 87 (병점동,외15필지(태안병점 V-TOWN2 104호))</t>
  </si>
  <si>
    <t>경기도 화성시 병점1로 66-6 (병점동,외1필지(480-2번지))</t>
  </si>
  <si>
    <t xml:space="preserve">경기도 화성시 병점동 847번지  (우남퍼스트빌 a상가 106호) </t>
  </si>
  <si>
    <t xml:space="preserve">경기도 화성시 병점동 860번지  (우남퍼스트빌1차A 상가 101호) </t>
  </si>
  <si>
    <t>경기도 화성시 병점2로 65 (병점동,(우남프라자 107호))</t>
  </si>
  <si>
    <t xml:space="preserve">경기도 화성시 병점동 859번지  (주공A  가상가 104호) </t>
  </si>
  <si>
    <t>포인트헤어</t>
  </si>
  <si>
    <t>경기도 화성시 경기대로 990 (병점동,(sk뷰 단지내 상가 104동 120호))</t>
  </si>
  <si>
    <t>경기도 화성시 병점2로 69 (병점동,(1층 일부))</t>
  </si>
  <si>
    <t xml:space="preserve">경기도 화성시 병점동 817번지  (신창1차 분산상가 106호) </t>
  </si>
  <si>
    <t>경기도 화성시 병점2로 79 (병점동)</t>
  </si>
  <si>
    <t>경기도 화성시 병점3로 12 (병점동, 외 1필지 5층 일부)</t>
  </si>
  <si>
    <t>경기도 화성시 병점2로 30, 206호 (병점동, 명신프라자(B동))</t>
  </si>
  <si>
    <t>Pino(피노) 헤어</t>
  </si>
  <si>
    <t>경기도 화성시 동탄순환대로28길 17, B206호 (영천동)</t>
  </si>
  <si>
    <t>경기도 화성시 동탄순환대로 704, 111호 (영천동, 성산B타워)</t>
  </si>
  <si>
    <t>경기도 화성시 동탄대로시범길 193, 201호 (청계동)</t>
  </si>
  <si>
    <t>경기도 화성시 동탄대로시범길 276, 302,303호 (청계동)</t>
  </si>
  <si>
    <t>경기도 화성시 동탄대로시범길 253, 202호 (청계동)</t>
  </si>
  <si>
    <t>경기도 화성시 동탄순환대로24길 101, 201호 (영천동)</t>
  </si>
  <si>
    <t>경기도 화성시 동탄순환대로 685, 202호 (영천동)</t>
  </si>
  <si>
    <t>아우라제이 모도리점</t>
  </si>
  <si>
    <t>경기도 화성시 동탄순환대로 702, 201호 (영천동, 성산B타워)</t>
  </si>
  <si>
    <t>경기도 화성시 동탄순환대로26길 55, 204호 (영천동, 반도유보라2차)</t>
  </si>
  <si>
    <t>경기도 화성시 동탄치동천로3길 6-25, 1층 일부호 (영천동)</t>
  </si>
  <si>
    <t>경기도 화성시 동탄대로시범길 20, 122-1호 (청계동, 동탄역 시범한화 꿈에그린 프레스티지 근린생활시설3)</t>
  </si>
  <si>
    <t>경기도 화성시 지산2길 34-8, 108호 (영천동, 덕회P타워)</t>
  </si>
  <si>
    <t>경기도 화성시 동탄순환대로 708, 1동 205호 (영천동, 서건에듀프라자)</t>
  </si>
  <si>
    <t>경기도 화성시 동탄대로시범길 19, 109일부호 (청계동)</t>
  </si>
  <si>
    <t>경기도 화성시 태안로 89, 205호 (병점동, 한일타운 상가동)</t>
  </si>
  <si>
    <t>뮤헤어(병점점)</t>
  </si>
  <si>
    <t>경기도 화성시 효행로 1068, 103호 (병점동)</t>
  </si>
  <si>
    <t>경기도 화성시 경기대로1010번길 24, 103호 (병점동)</t>
  </si>
  <si>
    <t>경기도 화성시 병점1로 216-13 (병점동, 태안프라자 123호)</t>
  </si>
  <si>
    <t>경기도 화성시 병점1로 216-13, 101호 (병점동)</t>
  </si>
  <si>
    <t>경기도 화성시 병점2로 103 (병점동, 820번지 주공5단지 상가104호)</t>
  </si>
  <si>
    <t>경기도 화성시 병점서로 21 (병점동, 늘벗마을 신창1차아파트 상가1(주상가) 102호)</t>
  </si>
  <si>
    <t>경기도 화성시 떡전골로 60 (병점동, 병점역 효성 해링턴 플레이스 107동 204호)</t>
  </si>
  <si>
    <t>경기도 화성시 병점2로 73 (병점동, 1층 일부 (101호))</t>
  </si>
  <si>
    <t>경기도 화성시 경기대로 1031, 3층 (병점동)</t>
  </si>
  <si>
    <t>헤어카페</t>
    <phoneticPr fontId="1" type="noConversion"/>
  </si>
  <si>
    <t>경기도 화성시 경기대로 990 (병점동, 에스케이뷰 104동 S118)</t>
  </si>
  <si>
    <t>경기도 화성시 병점서로 34 (병점동,(상가동 112호))</t>
  </si>
  <si>
    <t>경기도 화성시 병점동 817번지  (신창1차아파트상가) 108호</t>
  </si>
  <si>
    <t>경기도 화성시 병점서로 31-6 (병점동,(신창프라자107호))</t>
  </si>
  <si>
    <t>경기도 화성시 병점1로 66-12, 101호일부호 (병점동)</t>
  </si>
  <si>
    <t>경기도 화성시 병점중앙로35번길 25, 1층 102호 (병점동, 임광프라자)</t>
  </si>
  <si>
    <t>경기도 화성시 경기대로 990, S127호 (병점동, 화성병점에스케이뷰105동)</t>
  </si>
  <si>
    <t xml:space="preserve">경기도 화성시 병점동 485번지  (한신아파트상가 A동 105호) </t>
  </si>
  <si>
    <t>경기도 화성시 능동 1134번지  푸른마을포스코더샾2차 상가동 108호</t>
  </si>
  <si>
    <t xml:space="preserve">경기도 화성시 능동 1092번지 9호   </t>
  </si>
  <si>
    <t>경기도 화성시 효행로 1072 (병점동,(상록프라자101호))</t>
  </si>
  <si>
    <t>Su hair(수 헤어)</t>
  </si>
  <si>
    <t>경기도 화성시 병점2로 94, 107호 (병점동)</t>
  </si>
  <si>
    <t>경기도 화성시 경기대로 985 (병점동, 399-4번지외 2필지 홈플러스 병점점 1층 일부)</t>
  </si>
  <si>
    <t>경기도 화성시 효행로 1051 (진안동, 메인프라자134호)</t>
  </si>
  <si>
    <t>경기도 화성시 효행로 1075-7 (진안동,(뱅뱅프라자 109호))</t>
  </si>
  <si>
    <t>경기도 화성시 10용사로 288, 202호 (능동, 송골마을우남드림밸리2차(아)상가)</t>
  </si>
  <si>
    <t>경기도 화성시 병점3로 1 (진안동)</t>
  </si>
  <si>
    <t xml:space="preserve">경기도 화성시 진안동 496번지   </t>
  </si>
  <si>
    <t>이철헤어커커 메타폴리스점</t>
  </si>
  <si>
    <t>경기도 화성시 동탄중앙로 220 (반송동 98(B블럭 2층 R02호))</t>
    <phoneticPr fontId="1" type="noConversion"/>
  </si>
  <si>
    <t>경기도 화성시 정남면 만은동1길 63-8, 3동 (정남참숯가마)</t>
  </si>
  <si>
    <t>경기도 화성시 정남면 만년로 464 ((1층일부))</t>
  </si>
  <si>
    <t>경기도 화성시 정남면 만년로 545, 1층</t>
  </si>
  <si>
    <t xml:space="preserve">경기도 화성시 정남면 발산리 490번지 12호  외2필지(동남훼미리상가1층) </t>
  </si>
  <si>
    <t>경기도 화성시 정남면 발안로 1147, 상가동 102호 (근형심포니아파트상가)</t>
  </si>
  <si>
    <t>경기도 화성시 정남면 만년로 428 (이경희헤어라인)</t>
  </si>
  <si>
    <t xml:space="preserve">경기도 화성시 정남면 발산리 490번지 12호  동남아파트 상가 106호 </t>
  </si>
  <si>
    <t>경기도 화성시 동탄반석로 124 (반송동, 쎈타프라자 116호)</t>
  </si>
  <si>
    <t>썬 헤어샵</t>
  </si>
  <si>
    <t>경기도 화성시 효행로265번길 40, 1층 일부호 (기안동)</t>
  </si>
  <si>
    <t>경기도 화성시 효행로 241 (기안동,  338-3 (1층 102호))</t>
  </si>
  <si>
    <t>경기도 화성시 효행로 275-1 (기안동,(평생플러스빌A 상가동104호))</t>
  </si>
  <si>
    <t>경기도 화성시 효행로 229-9 (기안동,(광도와이드빌 상가 202호))</t>
  </si>
  <si>
    <t>경기도 화성시 효행로265번길 15 (기안동,(우림그린빌리지 상가동 107호))</t>
  </si>
  <si>
    <t>경기도 화성시 효행로 235 (기안동,외1필지)</t>
  </si>
  <si>
    <t xml:space="preserve">경기도 화성시 기안동 910번지  (신일헤피트리@상가102호) </t>
  </si>
  <si>
    <t>경기도 화성시 효행로265번길 9 (기안동,우림아파트 일반상가 104)</t>
  </si>
  <si>
    <t>경기도 화성시 용주로32번길 5 (안녕동,(1층 일부))</t>
  </si>
  <si>
    <t>경기도 화성시 효행로 846, 1층 102호 (안녕동, 다솜마을 동문굿모닝힐 상가)</t>
  </si>
  <si>
    <t>경기도 화성시 한신대길 99, 1층 일부호 (안녕동)</t>
  </si>
  <si>
    <t>경기도 화성시 용주로 16, 1층 일부호 (안녕동)</t>
  </si>
  <si>
    <t>경기도 화성시 용주로 8, 1층 (송산동)</t>
  </si>
  <si>
    <t>경기도 화성시 작현길 2 (송산동, 태안하이츠빌라 2동 2층 전부)</t>
  </si>
  <si>
    <t>경기도 화성시 화산중앙로 53, 107호 (송산동)</t>
  </si>
  <si>
    <t>경기도 화성시 화산중앙로 44 (송산동, 미림빌딩 105호)</t>
  </si>
  <si>
    <t>경기도 화성시 화산중앙로 33 (송산동, 158-76 (101호))</t>
  </si>
  <si>
    <t xml:space="preserve">경기도 화성시 송산동 158번지 25호  외 4필지 </t>
  </si>
  <si>
    <t xml:space="preserve">경기도 화성시 송산동 162번지 5호  ,6호 </t>
  </si>
  <si>
    <t>경기도 화성시 화산중앙로64번길 16 (송산동,(103호))</t>
  </si>
  <si>
    <t>경기도 화성시 안녕동 212번지  아름마을 신한미지엔 상가동 202호</t>
  </si>
  <si>
    <t xml:space="preserve">경기도 화성시 송산동 222번지  한승미메이트@상가206호 </t>
  </si>
  <si>
    <t>경기도 화성시 용주로 36 (안녕동)</t>
  </si>
  <si>
    <t>경기도 화성시 한신대길 83 (안녕동)</t>
  </si>
  <si>
    <t>경기도 화성시 여울로2길 24, 1층 일부호 (능동)</t>
  </si>
  <si>
    <t>아우라제이미용실 늘솜점</t>
  </si>
  <si>
    <t>경기도 화성시 권선로882번길 107-60, 1층 일부호 (반정동)</t>
  </si>
  <si>
    <t>경기도 화성시 효행로 1011, 2층 (진안동)</t>
  </si>
  <si>
    <t>Made by 이수</t>
  </si>
  <si>
    <t>경기도 화성시 권선로882번길 115-10, 1층 (반정동)</t>
  </si>
  <si>
    <t>경기도 화성시 병점4로 103-20, 나상가동 1층 101호 (진안동, 진안골마을)</t>
  </si>
  <si>
    <t>경기도 화성시 병점동로 147, 1층 일부호 (진안동)</t>
  </si>
  <si>
    <t>경기도 화성시 병점4로 54, 1층 전부호 (진안동)</t>
  </si>
  <si>
    <t>경기도 화성시 동탄원천로 289-11, 1층 103호 (능동, 동탄주공마을 주공아파트 나상가동)</t>
  </si>
  <si>
    <t>Bella.M hair salon (벨라엠헤어살롱)</t>
  </si>
  <si>
    <t>경기도 화성시 병점중앙로170번길 4, 1층 전부호 (진안동)</t>
  </si>
  <si>
    <t>라브리지 병점진안점</t>
  </si>
  <si>
    <t>3.4.5헤어살롱(병점역점)</t>
  </si>
  <si>
    <t>경기도 화성시 병점3로 2, 2층 (진안동)</t>
  </si>
  <si>
    <t>경기도 화성시 효행로1039번길 23, 1층 일부호 (진안동)</t>
  </si>
  <si>
    <t>sono hair(소노헤어)</t>
  </si>
  <si>
    <t>경기도 화성시 권선로882번길 108-17, 1층 일부호 (반정동)</t>
  </si>
  <si>
    <t>Shyne Blanc(샤인블랑)</t>
  </si>
  <si>
    <t>경기도 화성시 효행로 1073, 203,204호 (진안동, 거성프라자)</t>
  </si>
  <si>
    <t>경기도 화성시 병점동로 124-2, 101호 (진안동)</t>
  </si>
  <si>
    <t>경기도 화성시 권선로882번길 107-26, 1층 일부호 (반정동)</t>
  </si>
  <si>
    <t>경기도 화성시 병점1로 221, 109호 (진안동, 화인메디컬프라자)</t>
  </si>
  <si>
    <t>리안 서동탄역점</t>
  </si>
  <si>
    <t>경기도 화성시 10용사로 343-10, 101,102호 (능동)</t>
  </si>
  <si>
    <t>경기도 화성시 10용사로 349-3, 101호 (능동, 엘리트타워)</t>
  </si>
  <si>
    <t>딜라잇 헤어</t>
    <phoneticPr fontId="1" type="noConversion"/>
  </si>
  <si>
    <t>경기도 화성시 병점중앙로170번길 12-5, 1층 일부호 (진안동)</t>
  </si>
  <si>
    <t>경기도 화성시 10용사로 225 (능동,(병점 성호아파트 상가동 107호))</t>
  </si>
  <si>
    <t>경기도 화성시 권선로882번길 107-42, 1층 전부호 (반정동)</t>
  </si>
  <si>
    <t>쏭샵헤어살롱</t>
  </si>
  <si>
    <t>경기도 화성시 권선로882번길 107-46, 101호 (반정동)</t>
  </si>
  <si>
    <t>THE MIN (더민헤어)</t>
  </si>
  <si>
    <t>경기도 화성시 권선로882번길 107-50, 1층 일부호 (반정동)</t>
  </si>
  <si>
    <t>에스토디오(estudio)</t>
  </si>
  <si>
    <t>경기도 화성시 권선로882번길 107-2, 102호 (반정동)</t>
  </si>
  <si>
    <t>경기도 화성시 남양읍 역골로 16 (남양동)</t>
  </si>
  <si>
    <t>hair Salon 설레임</t>
  </si>
  <si>
    <t>경기도 화성시 병점중앙로170번길 2, 2층 (진안동)</t>
  </si>
  <si>
    <t>경기도 화성시 병점동로134번길 11, 1층 106호 (진안동, 현재빌딩)</t>
  </si>
  <si>
    <t>경기도 화성시 효행로 1059, 202호 (진안동)</t>
  </si>
  <si>
    <t>붐 20,000 헤어커커</t>
  </si>
  <si>
    <t>경기도 화성시 효행로 1075-7, 208호 (진안동)</t>
  </si>
  <si>
    <t>경기도 화성시 동탄지성로 315 (기산동, 외 1필지 1층 일부)</t>
  </si>
  <si>
    <t>경기도 화성시 향남읍 행정죽전로4길 7-1, 102호</t>
  </si>
  <si>
    <t>경기도 화성시 향남읍 행정중앙2로 29, 201호</t>
  </si>
  <si>
    <t>경기도 화성시 향남읍 한절이길 7, 1층 104호</t>
  </si>
  <si>
    <t>경기도 화성시 향남읍 행정죽전로1길 41, 103호</t>
  </si>
  <si>
    <t>경기도 화성시 향남읍 한절이2길 5-7, 1층 101호</t>
  </si>
  <si>
    <t>경기도 화성시 향남읍 한절이1길 5-1, 1층</t>
  </si>
  <si>
    <t>경기도 화성시 향남읍 발안로 116, 2층</t>
  </si>
  <si>
    <t>경기도 화성시 향남읍 상신하길로298번길 7-21 (3층 302, 303호)</t>
  </si>
  <si>
    <t>러블리샾</t>
  </si>
  <si>
    <t>경기도 화성시 향남읍 행정서로1길 50, 1층 101호</t>
  </si>
  <si>
    <t>경기도 화성시 향남읍 발안서로 47-2, C동 101호</t>
  </si>
  <si>
    <t>경기도 화성시 향남읍 한절이2길 6 (1층일부)</t>
  </si>
  <si>
    <t>경기도 화성시 향남읍 한절이1길 6-19 (1층일부)</t>
  </si>
  <si>
    <t>경기도 화성시 향남읍 행정서로1길 36 (101호)</t>
  </si>
  <si>
    <t>TOMOTOMO</t>
  </si>
  <si>
    <t>경기도 화성시 향남읍 한절이1길 14 (1층103호)</t>
  </si>
  <si>
    <t>경기도 화성시 향남읍 상신하길로135번길 6-22 (1층 102호)</t>
  </si>
  <si>
    <t>경기도 화성시 향남읍 한절이2길 5-26 (1층 102호)</t>
  </si>
  <si>
    <t>경기도 화성시 향남읍 행정서로2길 2-45 (1층일부)</t>
  </si>
  <si>
    <t>경기도 화성시 향남읍 상신하길로274번길 61, 1층 102호 (서봉마을 모아엘가 811동(상가))</t>
  </si>
  <si>
    <t>경기도 화성시 향남읍 행정서로1길 4, 1층 103호</t>
  </si>
  <si>
    <t>경기도 화성시 향남읍 삼천병마로 207, 3층</t>
  </si>
  <si>
    <t>경기도 화성시 향남읍 상신하길로356번길 15, 상가동 1층 101호 (서봉마을1단지아파트)</t>
  </si>
  <si>
    <t>경기도 화성시 향남읍 한절이2길 12, 103호</t>
  </si>
  <si>
    <t>경기도 화성시 동탄솔빛로 64, 110호 (반송동)</t>
  </si>
  <si>
    <t>경기도 화성시 우정읍 조암서로22번길 8</t>
  </si>
  <si>
    <t>꾀꼬리 엘리시아 헤어</t>
  </si>
  <si>
    <t>경기도 화성시 우정읍 기아자동차로 535, 1층</t>
  </si>
  <si>
    <t>경기도 화성시 우정읍 조암남로 12</t>
  </si>
  <si>
    <t>빨강머리앤미용실</t>
  </si>
  <si>
    <t>경기도 화성시 우정읍 조암남로 23</t>
  </si>
  <si>
    <t>경기도 화성시 우정읍 조암남로 18</t>
  </si>
  <si>
    <t>경기도 화성시 우정읍 3.1만세로 69-5, 조암프라자동 1층 105호</t>
  </si>
  <si>
    <t>경기도 화성시 우정읍 3.1만세로 39-6</t>
  </si>
  <si>
    <t>정다운 미용실</t>
  </si>
  <si>
    <t>경기도 화성시 우정읍 조암서로22번길 22</t>
  </si>
  <si>
    <t>준 헤어샵</t>
  </si>
  <si>
    <t>경기도 화성시 우정읍 조암서로21번길 4</t>
  </si>
  <si>
    <t>리앤필</t>
  </si>
  <si>
    <t>경기도 화성시 우정읍 조암남로 27</t>
  </si>
  <si>
    <t xml:space="preserve">경기도 화성시 우정읍 화산리 70번지 5호  2층 </t>
  </si>
  <si>
    <t>경기도 화성시 우정읍 조암남로 34-2 (1층)</t>
  </si>
  <si>
    <t>경기도 화성시 우정읍 조암남로 39, 1층</t>
  </si>
  <si>
    <t>경기도 화성시 우정읍 조암북로68번나길 5 (1층일부)</t>
  </si>
  <si>
    <t>경기도 화성시 우정읍 조암서로 7 (조암리 335 1층 일부)</t>
  </si>
  <si>
    <t>경기도 화성시 우정읍 조암남로 58-18, 1동 102호</t>
  </si>
  <si>
    <t>경기도 화성시 우정읍 조암동로36번길 1</t>
  </si>
  <si>
    <t>경기도 화성시 우정읍 조암북로68번나길 9 (101호)</t>
  </si>
  <si>
    <t>경기도 화성시 우정읍 조암서로 6-6 (1층일부)</t>
  </si>
  <si>
    <t>경기도 화성시 장안면 사랑길 15 ((산호A 102호))</t>
  </si>
  <si>
    <t>경기도 화성시 장안면 기아자동차로 778, B동 2호</t>
  </si>
  <si>
    <t>경기도 화성시 장안면 3.1만세로 371</t>
  </si>
  <si>
    <t>경기도 화성시 팔탄면 삼천병마로 582, 203호 (진우아파트상가동)</t>
  </si>
  <si>
    <t>경기도 화성시 팔탄면 3.1만세로 857</t>
  </si>
  <si>
    <t>경기도 화성시 팔탄면 서촌길 24-1, 나동</t>
  </si>
  <si>
    <t xml:space="preserve">경기도 화성시 향남읍 행정리 485번지  향남시범살구꽃마을대방노블랜드아파트상가 203호 </t>
  </si>
  <si>
    <t>경기도 화성시 향남읍 행정서로3길 4-32</t>
  </si>
  <si>
    <t>경기도 화성시 향남읍 행정서로1길 31-7</t>
  </si>
  <si>
    <t>경기도 화성시 향남읍 행정중앙2로 63-18 (행정리 486-5 (201호))</t>
  </si>
  <si>
    <t xml:space="preserve">경기도 화성시 향남읍 행정리 465번지  제나상가동 104호 </t>
  </si>
  <si>
    <t>경기도 화성시 향남읍 행정중앙1로 14 (행정리 462-5 JS플라자 109호)</t>
  </si>
  <si>
    <t>경기도 화성시 향남읍 향남로 430-16 (행정리 472-2 B동 103호)</t>
  </si>
  <si>
    <t>경기도 화성시 향남읍 행정죽전로4길 21, 101호</t>
  </si>
  <si>
    <t>경기도 화성시 병점동로164번길 2 (진안동, 1층 일부)</t>
  </si>
  <si>
    <t>경기도 화성시 병점중앙로 230-17 (진안동, 외 1필지 (좌측))</t>
  </si>
  <si>
    <t>경기도 화성시 동탄지성로 145 (능동,(영화프라자 203호))</t>
  </si>
  <si>
    <t>경기도 화성시 병점4로 84 (진안동, 864-3 (102호))</t>
  </si>
  <si>
    <t>경기도 화성시 병점중앙로 156 (진안동, 879-1번지 드림빌딩 104호)</t>
  </si>
  <si>
    <t>경기도 화성시 동탄공원로3길 13-1 (반송동, 1층 일부(102,103호))</t>
  </si>
  <si>
    <t>경기도 화성시 동탄지성로 145 (능동,(영화프라자 106호))</t>
  </si>
  <si>
    <t xml:space="preserve">경기도 화성시 능동 1109번지  (이지더원A 상가 785동 105호) </t>
  </si>
  <si>
    <t xml:space="preserve">경기도 화성시 능동 1083번지  (동탄능동마을 주공아파트 가상가동 102호) </t>
  </si>
  <si>
    <t>경기도 화성시 10용사로 343-2 (능동,(폴리클리닉118.119호))</t>
  </si>
  <si>
    <t>경기도 화성시 병점로 35 (진안동,(2층일부))</t>
  </si>
  <si>
    <t xml:space="preserve">경기도 화성시 능동 1151번지  (모아미래도상가B106호) </t>
  </si>
  <si>
    <t>연번</t>
    <phoneticPr fontId="1" type="noConversion"/>
  </si>
  <si>
    <t>업종</t>
    <phoneticPr fontId="1" type="noConversion"/>
  </si>
  <si>
    <t>업소명</t>
    <phoneticPr fontId="1" type="noConversion"/>
  </si>
  <si>
    <t>소재지</t>
    <phoneticPr fontId="1" type="noConversion"/>
  </si>
  <si>
    <t>등급</t>
    <phoneticPr fontId="1" type="noConversion"/>
  </si>
  <si>
    <t>미용업(손톱발톱)</t>
    <phoneticPr fontId="1" type="noConversion"/>
  </si>
  <si>
    <t>mail13611</t>
    <phoneticPr fontId="1" type="noConversion"/>
  </si>
  <si>
    <t>경기도 화성시 동탄공원로2길 33-15, 102호 (반송동)</t>
  </si>
  <si>
    <t>녹색(최우수)</t>
    <phoneticPr fontId="1" type="noConversion"/>
  </si>
  <si>
    <t>네일공주</t>
    <phoneticPr fontId="1" type="noConversion"/>
  </si>
  <si>
    <t>경기도 화성시 동탄공원로3길 18-22, 1층 일부호 (반송동)</t>
  </si>
  <si>
    <t>네일이야기</t>
    <phoneticPr fontId="1" type="noConversion"/>
  </si>
  <si>
    <t>경기도 화성시 봉담읍 동화길 93-6, 1층 103호 (Z-ZONE 타워)</t>
  </si>
  <si>
    <t>스텔라</t>
    <phoneticPr fontId="1" type="noConversion"/>
  </si>
  <si>
    <t>경기도 화성시 동탄반송1길 52, 1층 일부호 (반송동)</t>
  </si>
  <si>
    <t>nurunail</t>
    <phoneticPr fontId="1" type="noConversion"/>
  </si>
  <si>
    <t>경기도 화성시 동탄공원로3길 19-1, 1층 일부호 (반송동)</t>
  </si>
  <si>
    <t>네일스타</t>
    <phoneticPr fontId="1" type="noConversion"/>
  </si>
  <si>
    <t>경기도 화성시 노작로 203, 103호 (반송동)</t>
  </si>
  <si>
    <t>네일또아</t>
    <phoneticPr fontId="1" type="noConversion"/>
  </si>
  <si>
    <t>경기도 화성시 여울로 185, 1층 일부호 (능동)</t>
  </si>
  <si>
    <t>소호네일</t>
    <phoneticPr fontId="1" type="noConversion"/>
  </si>
  <si>
    <t>경기도 화성시 남양읍 남양시장로 62 (남양동)</t>
  </si>
  <si>
    <t>네일플라워</t>
    <phoneticPr fontId="1" type="noConversion"/>
  </si>
  <si>
    <t>경기도 화성시 남양읍 현대연구소로 147, 2동 1층</t>
  </si>
  <si>
    <t>더네일</t>
    <phoneticPr fontId="1" type="noConversion"/>
  </si>
  <si>
    <t>경기도 화성시 봉담읍 동화길 93-12 (405호)</t>
  </si>
  <si>
    <t>발라발라</t>
    <phoneticPr fontId="1" type="noConversion"/>
  </si>
  <si>
    <t>경기도 화성시 봉담읍 동화길 89, 107호</t>
  </si>
  <si>
    <t>달콤네일</t>
    <phoneticPr fontId="1" type="noConversion"/>
  </si>
  <si>
    <t>경기도 화성시 봉담읍 상봉길 63, 1층 102호</t>
  </si>
  <si>
    <t>또바기네일</t>
    <phoneticPr fontId="1" type="noConversion"/>
  </si>
  <si>
    <t>경기도 화성시 지산2길 12, 1층 102호 (영천동)</t>
  </si>
  <si>
    <t>쉼표</t>
    <phoneticPr fontId="1" type="noConversion"/>
  </si>
  <si>
    <t>경기도 화성시 지산1길 18-14, 1층 일부호 (영천동)</t>
  </si>
  <si>
    <t>네일The맑음</t>
    <phoneticPr fontId="1" type="noConversion"/>
  </si>
  <si>
    <t>경기도 화성시 동탄대로19길 10, 509호 (오산동, 신유메디프라자)</t>
  </si>
  <si>
    <t>플로린</t>
    <phoneticPr fontId="1" type="noConversion"/>
  </si>
  <si>
    <t>경기도 화성시 지산1길 25-12, 지하1층 전부호 (영천동)</t>
  </si>
  <si>
    <t>도도네일</t>
    <phoneticPr fontId="1" type="noConversion"/>
  </si>
  <si>
    <t>경기도 화성시 지산1길 5, 102호 (영천동)</t>
  </si>
  <si>
    <t>시크릿</t>
    <phoneticPr fontId="1" type="noConversion"/>
  </si>
  <si>
    <t>경기도 화성시 동탄대로시범길 148-20, 108호 (청계동, 마추프라자)</t>
  </si>
  <si>
    <t>네일스</t>
    <phoneticPr fontId="1" type="noConversion"/>
  </si>
  <si>
    <t>경기도 화성시 동탄대로시범길 148-20, B103호 (청계동, 마추프라자)</t>
  </si>
  <si>
    <t>드고아</t>
    <phoneticPr fontId="1" type="noConversion"/>
  </si>
  <si>
    <t>경기도 화성시 지산1길 17-9, 지1층 전부호 (영천동)</t>
  </si>
  <si>
    <t>네일뷰</t>
    <phoneticPr fontId="1" type="noConversion"/>
  </si>
  <si>
    <t>경기도 화성시 영통로61번길 11, 120호 (반월동)</t>
  </si>
  <si>
    <t>다인네일</t>
    <phoneticPr fontId="1" type="noConversion"/>
  </si>
  <si>
    <t>경기도 화성시 병점서로 21 (병점동, 늘벗마을 신창1차아파트 상가1(주상가) 107호)</t>
  </si>
  <si>
    <t>린지네일</t>
    <phoneticPr fontId="1" type="noConversion"/>
  </si>
  <si>
    <t>경기도 화성시 효행로 1060, 110호 (병점동, e-TOWN4)</t>
  </si>
  <si>
    <t>미녀들의수다네일</t>
    <phoneticPr fontId="1" type="noConversion"/>
  </si>
  <si>
    <t>경기도 화성시 효행로 1052, A동 115호 (병점동, 씨네샤르망)</t>
  </si>
  <si>
    <t>힐링네일</t>
    <phoneticPr fontId="1" type="noConversion"/>
  </si>
  <si>
    <t>경기도 화성시 병점중앙로35번길 19, 102호 (병점동)</t>
  </si>
  <si>
    <t>나나네일</t>
    <phoneticPr fontId="1" type="noConversion"/>
  </si>
  <si>
    <t>경기도 화성시 경기대로1010번길 15, B01호 (병점동)</t>
  </si>
  <si>
    <t>올가스킨</t>
    <phoneticPr fontId="1" type="noConversion"/>
  </si>
  <si>
    <t>경기도 화성시 지산1길 26-3, 지하1층 일부호 (영천동)</t>
  </si>
  <si>
    <t>손톱공주</t>
    <phoneticPr fontId="1" type="noConversion"/>
  </si>
  <si>
    <t>경기도 화성시 병점2로 65, 116호 (병점동)</t>
  </si>
  <si>
    <t>손톱이야기</t>
    <phoneticPr fontId="1" type="noConversion"/>
  </si>
  <si>
    <t>경기도 화성시 효행로 1052 (병점동, 씨네샤르망A 102호)</t>
  </si>
  <si>
    <t>제이네일</t>
    <phoneticPr fontId="1" type="noConversion"/>
  </si>
  <si>
    <t>경기도 화성시 병점2로 102, 201호 (병점동)</t>
  </si>
  <si>
    <t>꿈꾸는네일</t>
    <phoneticPr fontId="1" type="noConversion"/>
  </si>
  <si>
    <t>경기도 화성시 효행로265번길 10, 1층 일부호 (기안동)</t>
  </si>
  <si>
    <t>그녀의네일</t>
    <phoneticPr fontId="1" type="noConversion"/>
  </si>
  <si>
    <t>경기도 화성시 동탄원천로 360, 110일부호 (능동, 동탄푸르지오시티)</t>
  </si>
  <si>
    <t>미소네일</t>
    <phoneticPr fontId="1" type="noConversion"/>
  </si>
  <si>
    <t>경기도 화성시 화산중앙로 53, 103호 (송산동)</t>
  </si>
  <si>
    <t>엘제이이샆</t>
    <phoneticPr fontId="1" type="noConversion"/>
  </si>
  <si>
    <t>경기도 화성시 병점로 37-6, 504호 (진안동, 메트로프라자)</t>
  </si>
  <si>
    <t>후네일</t>
    <phoneticPr fontId="1" type="noConversion"/>
  </si>
  <si>
    <t xml:space="preserve">경기도 화성시 향남읍 행정리 421번지 5호  1층 </t>
  </si>
  <si>
    <t>쏭네일</t>
    <phoneticPr fontId="1" type="noConversion"/>
  </si>
  <si>
    <t>경기도 화성시 향남읍 3.1만세로 1125</t>
  </si>
  <si>
    <t>러블리코</t>
    <phoneticPr fontId="1" type="noConversion"/>
  </si>
  <si>
    <t>경기도 화성시 향남읍 행정죽전로4길 11, 1층 103호 (일부)</t>
  </si>
  <si>
    <t>핑크네일</t>
    <phoneticPr fontId="1" type="noConversion"/>
  </si>
  <si>
    <t>경기도 화성시 향남읍 행정서로1길 20 (1층일부)</t>
  </si>
  <si>
    <t>네일#그리고</t>
    <phoneticPr fontId="1" type="noConversion"/>
  </si>
  <si>
    <t>경기도 화성시 향남읍 한절이1길 24 (1층일부)</t>
  </si>
  <si>
    <t>별네일</t>
    <phoneticPr fontId="1" type="noConversion"/>
  </si>
  <si>
    <t>경기도 화성시 향남읍 행정죽전로1길 22-6 (1층일부)</t>
  </si>
  <si>
    <t>네일은</t>
    <phoneticPr fontId="1" type="noConversion"/>
  </si>
  <si>
    <t>경기도 화성시 향남읍 삼천병마로 173-5 (2층 205호)</t>
  </si>
  <si>
    <t>네일의모든것</t>
    <phoneticPr fontId="1" type="noConversion"/>
  </si>
  <si>
    <t>경기도 화성시 향남읍 행정죽전로1길 19 (1층 101호)</t>
  </si>
  <si>
    <t>업소명</t>
    <phoneticPr fontId="1" type="noConversion"/>
  </si>
  <si>
    <t>경기도 화성시 동탄중앙로 376 (석우동,(이마트 1층))</t>
  </si>
  <si>
    <t>경기도 화성시 동탄솔빛로 68 (반송동,(계림네이쳐 501호))</t>
  </si>
  <si>
    <t>누벨</t>
    <phoneticPr fontId="1" type="noConversion"/>
  </si>
  <si>
    <t>경기도 화성시 동탄중심상가1길 40 (반송동,(엔터프라임빌딩 801호))</t>
  </si>
  <si>
    <t xml:space="preserve">경기도 화성시 반송동 140번지  (동탄솔빛마을 서해그랑블상가 201호) </t>
  </si>
  <si>
    <t>경기도 화성시 동탄반석로 130 (반송동,(드림프라자 501호))</t>
  </si>
  <si>
    <t>경기도 화성시 동탄공원로3길 9 (반송동, 51-1번지(1층))</t>
  </si>
  <si>
    <t>경기도 화성시 동탄솔빛로 47 (반송동, 능동프라자 301호)</t>
  </si>
  <si>
    <t>경기도 화성시 동탄반석로 207 (반송동, 동탄시범한빛마을삼부르네상스상가 101호)</t>
  </si>
  <si>
    <t>경기도 화성시 동탄중심상가1길 5, 3층 302호일부호 (반송동, 동탄프라자)</t>
  </si>
  <si>
    <t>경기도 화성시 동탄솔빛로 68, 203호 (반송동)</t>
  </si>
  <si>
    <t>친절한왁싱</t>
    <phoneticPr fontId="1" type="noConversion"/>
  </si>
  <si>
    <t>경기도 화성시 노작로 177, 110호 (반송동, 마젤란오피스텔)</t>
  </si>
  <si>
    <t>경기도 화성시 동탄공원로3길 26, 1층 일부호 (반송동)</t>
  </si>
  <si>
    <t>경기도 화성시 동탄반석로 208, 307호 (반송동, 아인슈타인프라자)</t>
  </si>
  <si>
    <t>경기도 화성시 동탄중앙로 376, 지하1층 일부호 (석우동, 이마트 동탄점)</t>
  </si>
  <si>
    <t>경기도 화성시 동탄반석로 172, B21호 (반송동, 동탄파라곤)</t>
  </si>
  <si>
    <t>경기도 화성시 동탄문화센터로 71-3, 103호 (반송동)</t>
  </si>
  <si>
    <t>경기도 화성시 노작로 203, 207호 (반송동)</t>
  </si>
  <si>
    <t>경기도 화성시 동탄반송3길 22-13, 1층 일부호 (반송동)</t>
  </si>
  <si>
    <t>경기도 화성시 동탄지성로 143 (능동, 1114-2번지 에버스타 303호)</t>
  </si>
  <si>
    <t>경기도 화성시 남양읍 남양성지로 147, 3층 303호 (일부)</t>
  </si>
  <si>
    <t>경기도 화성시 남양읍 역골동로 87 (1층일부)</t>
  </si>
  <si>
    <t>경기도 화성시 봉담읍 와우리 210번지 26호  상가동 2층 204호</t>
  </si>
  <si>
    <t>경기도 화성시 봉담읍 최루백로 55 (1층)</t>
  </si>
  <si>
    <t>경기도 화성시 봉담읍 와우안길 18, 2층</t>
  </si>
  <si>
    <t>경기도 화성시 봉담읍 동화길 93-2, 3층 301-1호 (제이스프라자)</t>
  </si>
  <si>
    <t>경기도 화성시 봉담읍 효행로 244 (동화리 91-1 202호)</t>
  </si>
  <si>
    <t>경기도 화성시 봉담읍 샘마을1길 35, 1층</t>
  </si>
  <si>
    <t>경기도 화성시 봉담읍 와우로34번길 34, 상가동 105호 (다온마을 쌍용스윗닷홈)</t>
  </si>
  <si>
    <t>경기도 화성시 봉담읍 와우로34번길 11, 105호 (봉담아이파크상가동)</t>
  </si>
  <si>
    <t>경기도 화성시 봉담읍 샘마을길 26, 1층 110호 (한신아파트 상가동)</t>
  </si>
  <si>
    <t>경기도 화성시 봉담읍 동화길 81-10, 4층 404-1호</t>
  </si>
  <si>
    <t>경기도 화성시 봉담읍 와우로119번길 29 (101호)</t>
  </si>
  <si>
    <t>경기도 화성시 봉담읍 동화새터길 98 (3층 303호)</t>
  </si>
  <si>
    <t>경기도 화성시 봉담읍 와우로119번길 36-5 (1층 102호)</t>
  </si>
  <si>
    <t>경기도 화성시 지산1길 18-20, 1층 일부호 (영천동)</t>
  </si>
  <si>
    <t>경기도 화성시 동탄순환대로 704, 301호 (영천동, 성산B타워)</t>
  </si>
  <si>
    <t>경기도 화성시 지산1길 25-4, 1층 일부호 (영천동)</t>
  </si>
  <si>
    <t>경기도 화성시 동탄대로21가길 4-39, 1층 일부호 (영천동)</t>
  </si>
  <si>
    <t>경기도 화성시 동탄역로 124, 403호 (오산동, 동탄역윤정프라자)</t>
  </si>
  <si>
    <t>경기도 화성시 동탄순환대로28길 17, B104호 (영천동, EG the1 아파트 316동(상가-1))</t>
  </si>
  <si>
    <t>경기도 화성시 동탄순환대로 692, 401일부호 (영천동)</t>
  </si>
  <si>
    <t>경기도 화성시 동탄대로시범길 148-14, 408호 (청계동, 인터프라임 1동)</t>
  </si>
  <si>
    <t>경기도 화성시 영천동 681번지 5호  경서프라자 301호</t>
  </si>
  <si>
    <t>경기도 화성시 정남면 발안로 1164</t>
  </si>
  <si>
    <t>경기도 화성시 동탄대로24길 199, 상가동 2층 203-3호 (영천동, 동탄에듀밸리사랑으로부영아파트)</t>
  </si>
  <si>
    <t>경기도 화성시 영통로26번길 20 (반월동, (신우프라자 203호))</t>
  </si>
  <si>
    <t>경기도 화성시 영통로61번길 6 (반월동,(제일프라자 405호))</t>
  </si>
  <si>
    <t>경기도 화성시 영통로61번길 6, 207호 (반월동, 제일프라자)</t>
  </si>
  <si>
    <t>경기도 화성시 향남읍 향남로 392 (우성메디피아 6층 606호)</t>
  </si>
  <si>
    <t>경기도 화성시 효행로 1072, 401호 (병점동, 상록프라자)</t>
  </si>
  <si>
    <t>경기도 화성시 경기대로1010번길 24, 1층 일부호 (병점동)</t>
  </si>
  <si>
    <t xml:space="preserve">경기도 화성시 반월동 882번지  (두산위브 상가1동 306호) </t>
  </si>
  <si>
    <t>경기도 화성시 영통로26번길 15 (반월동, 외 4필지 명성프라자 405호 일부)</t>
  </si>
  <si>
    <t>경기도 화성시 동탄지성로 320, 114호 (반월동, 신풍프라자)</t>
  </si>
  <si>
    <t>경기도 화성시 동탄지성로 384, 3층 (반월동)</t>
  </si>
  <si>
    <t>경기도 화성시 병점서로 8 (병점동, 외 1필지 남수원두산아파트 상가동 205호 일부)</t>
  </si>
  <si>
    <t>쿠티스스킨케어</t>
    <phoneticPr fontId="1" type="noConversion"/>
  </si>
  <si>
    <t>경기도 화성시 효행로 1068 (병점동,외1필지(리더스프라자 504호))</t>
  </si>
  <si>
    <t>경기도 화성시 병점2로 71, 2층 일부호 (병점동)</t>
  </si>
  <si>
    <t>경기도 화성시 병점서로 33 (병점동,(두산탑프라자 108호 일부))</t>
  </si>
  <si>
    <t>바른 필라테스</t>
    <phoneticPr fontId="1" type="noConversion"/>
  </si>
  <si>
    <t>경기도 화성시 병점동로42번길 9 (병점동,(2층 전체))</t>
  </si>
  <si>
    <t>경기도 화성시 병점2로 94, 주상가동 214호 (병점동, 정든마을신창2차비바패밀리상가1)</t>
  </si>
  <si>
    <t>경기도 화성시 효행로 1060, 310호 (병점동, 이타운4)</t>
  </si>
  <si>
    <t>편한바디</t>
    <phoneticPr fontId="1" type="noConversion"/>
  </si>
  <si>
    <t>경기도 화성시 병점1로 218, B동 206호 (병점동, 씨네샤르망)</t>
  </si>
  <si>
    <t>경기도 화성시 병점1로 216-21, 309호 (병점동, 태안병점 e-TOWN3)</t>
  </si>
  <si>
    <t>경기도 화성시 병점2로 65, 101호 (병점동, 우남프라자)</t>
  </si>
  <si>
    <t>경기도 화성시 떡전골로 96-4, 3층 303일부호 (병점동, 미라클프라자)</t>
  </si>
  <si>
    <t xml:space="preserve">경기도 화성시 병점동 847번지  (안화동마을우남퍼스트빌 상가A동 103호) </t>
  </si>
  <si>
    <t>경기도 화성시 병점3로 113 (병점동, (819번지 안화동마을9단지 상가동 106호))</t>
  </si>
  <si>
    <t>경기도 화성시 병점동로42번길 26-2 (병점동, 1층 일부)</t>
  </si>
  <si>
    <t>경기도 화성시 병점중앙로 107 (병점동, 주공아파트내 가상가동 104호 일부)</t>
  </si>
  <si>
    <t>경기도 화성시 효행로 1052 (병점동, 씨네샤르망A 302호)</t>
  </si>
  <si>
    <t>경기도 화성시 동탄지성로 133, 304호 (능동, 덕천프라자)</t>
  </si>
  <si>
    <t>경기도 화성시 효행로 1051, 404-3호 (진안동, 메인프라자)</t>
  </si>
  <si>
    <t>경기도 화성시 동탄지성로 135, 303호 (능동)</t>
  </si>
  <si>
    <t>경기도 화성시 효행로 1059, 303호 (진안동, 미래프라자)</t>
  </si>
  <si>
    <t>경기도 화성시 효행로 1059, 505일부호 (진안동, 미래프라자)</t>
  </si>
  <si>
    <t>이지은뷰티샾</t>
    <phoneticPr fontId="1" type="noConversion"/>
  </si>
  <si>
    <t>경기도 화성시 향남읍 행정중앙1로 14, 1층 111호</t>
  </si>
  <si>
    <t>경기도 화성시 향남읍 삼천병마로 173-3, 105호</t>
  </si>
  <si>
    <t>경기도 화성시 향남읍 평6길 59-1</t>
  </si>
  <si>
    <t>경기도 화성시 향남읍 평6길 56-1</t>
  </si>
  <si>
    <t>경기도 화성시 향남읍 평2길 19</t>
  </si>
  <si>
    <t>경기도 화성시 향남읍 평4길 20-1</t>
  </si>
  <si>
    <t>짤라죠미용실</t>
  </si>
  <si>
    <t>경기도 화성시 향남읍 발안남로15번길 2, 1동 104호 (월드프라자)</t>
  </si>
  <si>
    <t>경기도 화성시 향남읍 삼천병마로 273-16 (1동)</t>
  </si>
  <si>
    <t>경기도 화성시 향남읍 발안남로55번길 27 ((센트럴 월드빌딩 106호))</t>
  </si>
  <si>
    <t xml:space="preserve">경기도 화성시 향남읍 행정리 .번지  향남택지지구 14블록(향남시범 살구꽃마을 풍림아이원A 1420동 202호) </t>
  </si>
  <si>
    <t>경기도 화성시 향남읍 행정서로1길 42 (1층일부)</t>
  </si>
  <si>
    <t>경기도 화성시 향남읍 행정중앙2로 63-34, 204호</t>
  </si>
  <si>
    <t xml:space="preserve">경기도 화성시 향남읍 행정리 00번지  향남시범 복사꽃마을한국아델리움 917동 204호 </t>
  </si>
  <si>
    <t>혜민헤어</t>
    <phoneticPr fontId="1" type="noConversion"/>
  </si>
  <si>
    <t>경기도 화성시 향남읍 행정죽전로4길 7</t>
  </si>
  <si>
    <t>경기도 화성시 향남읍 3.1만세로 1147 ((1호))</t>
  </si>
  <si>
    <t>윤 남성컷트전문점</t>
    <phoneticPr fontId="1" type="noConversion"/>
  </si>
  <si>
    <t xml:space="preserve">경기도 화성시 향남읍 행정리 491번지  향남시범 살구꽃마을 제일오투그란데 상가 </t>
  </si>
  <si>
    <t>경기도 화성시 향남읍 행정동로 89 (가희프라자 106호)</t>
  </si>
  <si>
    <t>경기도 화성시 향남읍 발안남로55번길 26-3, 102호</t>
  </si>
  <si>
    <t>경기도 화성시 향남읍 발안서로42번길 9</t>
  </si>
  <si>
    <t>경기도 화성시 향남읍 행정동로 81</t>
  </si>
  <si>
    <t>경기도 화성시 향남읍 발안로 103-6 (2층 203호)</t>
  </si>
  <si>
    <t>경기도 화성시 향남읍 발안서로 9 (발안마을 가상가동 103호)</t>
  </si>
  <si>
    <t>경기도 화성시 향남읍 발안로 112, 111호</t>
  </si>
  <si>
    <t>경기도 화성시 향남읍 3.1만세로 1114</t>
  </si>
  <si>
    <t>헤라헤어</t>
  </si>
  <si>
    <t>경기도 화성시 향남읍 행정서로3길 4-22</t>
  </si>
  <si>
    <t>경기도 화성시 향남읍 행정서로3길 4-42</t>
  </si>
  <si>
    <t>헤어클럽</t>
  </si>
  <si>
    <t>경기도 화성시 마도면 석교로157번길 6-2</t>
  </si>
  <si>
    <t>쉬즈벨르</t>
  </si>
  <si>
    <t>경기도 화성시 향남읍 한절이2길 26-1, 1층 101호</t>
  </si>
  <si>
    <t>Argo Hair 아르고헤어</t>
  </si>
  <si>
    <t>경기도 화성시 향남읍 행정서로1길 22-1</t>
  </si>
  <si>
    <t>헤어 앤카포</t>
  </si>
  <si>
    <t>경기도 화성시 향남읍 행정죽전로1길 29 (101호)</t>
  </si>
  <si>
    <t>프라이머리</t>
  </si>
  <si>
    <t>경기도 화성시 병점동로 127 (진안동, (862-14번지 상가 102호))</t>
  </si>
  <si>
    <t>경기도 화성시 병점동로 126 (진안동)</t>
  </si>
  <si>
    <t>THE나은헤어샵</t>
  </si>
  <si>
    <t>경기도 화성시 향남읍 발안서로 34-7 (1층일부)</t>
  </si>
  <si>
    <t>Ag헤어갤러리</t>
  </si>
  <si>
    <t>경기도 화성시 병점중앙로 195 (진안동,(창현빌딩 104호))</t>
  </si>
  <si>
    <t>경기도 화성시 병점3로 11 (진안동,(103호))</t>
  </si>
  <si>
    <t xml:space="preserve">경기도 화성시 진안동 527번지 16호  (YJ금성빌딩 A동 103호 일부) </t>
  </si>
  <si>
    <t>우남골드헤어샵</t>
  </si>
  <si>
    <t>경기도 화성시 10용사로 288 (능동,우남드림밸리2차@ 상가105호)</t>
  </si>
  <si>
    <t>류마샬헤어샵</t>
  </si>
  <si>
    <t>경기도 화성시 효행로 1059, 101,102일부호 (진안동, 미래프라자)</t>
  </si>
  <si>
    <t>뷰티렉스</t>
  </si>
  <si>
    <t>경기도 화성시 동탄공원로2길 33-14 (반송동, (1층))</t>
  </si>
  <si>
    <t>경기도 화성시 동탄대로시범길 122, 210동 2층 204,205호 (청계동, 시범호반베르디움 상가동)</t>
  </si>
  <si>
    <t>살롱드헌트</t>
  </si>
  <si>
    <t>경기도 화성시 동탄면 동탄청계로 303-14, 상가동 1층 107호 (KCC스위첸아파트)</t>
  </si>
  <si>
    <r>
      <t xml:space="preserve">2017년 공중위생서비스평가 녹색등급 최우수업소
</t>
    </r>
    <r>
      <rPr>
        <sz val="16"/>
        <rFont val="돋움"/>
        <family val="3"/>
        <charset val="129"/>
      </rPr>
      <t>(미용업 피부 : 81개소)</t>
    </r>
    <phoneticPr fontId="1" type="noConversion"/>
  </si>
  <si>
    <t>경기도 화성시 동탄반송길 13, 1층 일부호 (반송동)</t>
  </si>
  <si>
    <r>
      <t xml:space="preserve">2017년 공중위생서비스업소 녹색등급 최우수업소
</t>
    </r>
    <r>
      <rPr>
        <sz val="16"/>
        <rFont val="돋움"/>
        <family val="3"/>
        <charset val="129"/>
      </rPr>
      <t>(미용업 손톱발톱 : 43개소)</t>
    </r>
    <phoneticPr fontId="1" type="noConversion"/>
  </si>
  <si>
    <r>
      <t xml:space="preserve">2017년 공중위생서비스평가 녹색등급 최우수업소
</t>
    </r>
    <r>
      <rPr>
        <sz val="16"/>
        <rFont val="돋움"/>
        <family val="3"/>
        <charset val="129"/>
      </rPr>
      <t>( 이용업 : 44개소)</t>
    </r>
    <phoneticPr fontId="1" type="noConversion"/>
  </si>
  <si>
    <r>
      <t xml:space="preserve">2017년  공중위생서비스평가 녹색등급 최우수업소
</t>
    </r>
    <r>
      <rPr>
        <sz val="16"/>
        <rFont val="돋움"/>
        <family val="3"/>
        <charset val="129"/>
      </rPr>
      <t>(미용업 일반 : 418개소)</t>
    </r>
    <phoneticPr fontId="1" type="noConversion"/>
  </si>
  <si>
    <t>에이치칼라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</si>
</sst>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_ 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color indexed="63"/>
      <name val="Arial"/>
      <family val="2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5"/>
      <name val="돋움"/>
      <family val="3"/>
      <charset val="129"/>
    </font>
    <font>
      <b/>
      <sz val="12"/>
      <color indexed="63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궁서"/>
      <family val="1"/>
      <charset val="129"/>
    </font>
    <font>
      <b/>
      <sz val="11"/>
      <color indexed="10"/>
      <name val="궁서"/>
      <family val="1"/>
      <charset val="129"/>
    </font>
    <font>
      <sz val="10"/>
      <color indexed="62"/>
      <name val="맑은 고딕"/>
      <family val="3"/>
      <charset val="129"/>
    </font>
    <font>
      <b/>
      <sz val="10"/>
      <color indexed="62"/>
      <name val="맑은 고딕"/>
      <family val="3"/>
      <charset val="129"/>
    </font>
    <font>
      <b/>
      <u/>
      <sz val="10"/>
      <color indexed="62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u/>
      <sz val="10"/>
      <color indexed="10"/>
      <name val="맑은 고딕"/>
      <family val="3"/>
      <charset val="129"/>
    </font>
    <font>
      <b/>
      <sz val="11"/>
      <color indexed="17"/>
      <name val="맑은 고딕"/>
      <family val="3"/>
      <charset val="129"/>
    </font>
    <font>
      <b/>
      <sz val="11"/>
      <color indexed="60"/>
      <name val="맑은 고딕"/>
      <family val="3"/>
      <charset val="129"/>
    </font>
    <font>
      <b/>
      <sz val="12"/>
      <color indexed="63"/>
      <name val="맑은 고딕"/>
      <family val="3"/>
      <charset val="129"/>
      <scheme val="minor"/>
    </font>
    <font>
      <b/>
      <sz val="11"/>
      <color rgb="FFFF0000"/>
      <name val="궁서"/>
      <family val="1"/>
      <charset val="129"/>
    </font>
    <font>
      <sz val="10"/>
      <color rgb="FFFF0000"/>
      <name val="맑은 고딕"/>
      <family val="3"/>
      <charset val="129"/>
    </font>
    <font>
      <b/>
      <sz val="12"/>
      <color theme="1"/>
      <name val="돋움"/>
      <family val="3"/>
      <charset val="129"/>
    </font>
    <font>
      <sz val="18"/>
      <name val="돋움"/>
      <family val="3"/>
      <charset val="129"/>
    </font>
    <font>
      <sz val="16"/>
      <name val="돋움"/>
      <family val="3"/>
      <charset val="129"/>
    </font>
    <font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theme="1"/>
      </right>
      <top style="thick">
        <color theme="9" tint="-0.24994659260841701"/>
      </top>
      <bottom style="thin">
        <color theme="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n">
        <color indexed="64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indexed="64"/>
      </right>
      <top style="thick">
        <color theme="9" tint="-0.24994659260841701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ck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ck">
        <color theme="9" tint="-0.24994659260841701"/>
      </top>
      <bottom style="thin">
        <color indexed="64"/>
      </bottom>
      <diagonal/>
    </border>
    <border>
      <left style="thin">
        <color indexed="64"/>
      </left>
      <right style="thick">
        <color theme="9" tint="-0.24994659260841701"/>
      </right>
      <top style="thick">
        <color theme="9" tint="-0.24994659260841701"/>
      </top>
      <bottom style="thin">
        <color indexed="64"/>
      </bottom>
      <diagonal/>
    </border>
    <border>
      <left style="thin">
        <color indexed="64"/>
      </left>
      <right style="thick">
        <color theme="9" tint="-0.2499465926084170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2" borderId="0" xfId="0" applyFill="1">
      <alignment vertical="center"/>
    </xf>
    <xf numFmtId="176" fontId="2" fillId="0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2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Alignment="1">
      <alignment vertical="center"/>
    </xf>
    <xf numFmtId="0" fontId="3" fillId="2" borderId="3" xfId="0" applyFont="1" applyFill="1" applyBorder="1">
      <alignment vertical="center"/>
    </xf>
    <xf numFmtId="0" fontId="19" fillId="4" borderId="0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/>
    </xf>
    <xf numFmtId="177" fontId="5" fillId="2" borderId="12" xfId="0" applyNumberFormat="1" applyFont="1" applyFill="1" applyBorder="1" applyAlignment="1">
      <alignment vertical="center"/>
    </xf>
    <xf numFmtId="0" fontId="2" fillId="3" borderId="1" xfId="0" applyFont="1" applyFill="1" applyBorder="1">
      <alignment vertical="center"/>
    </xf>
    <xf numFmtId="0" fontId="3" fillId="4" borderId="0" xfId="0" applyFont="1" applyFill="1" applyBorder="1">
      <alignment vertical="center"/>
    </xf>
    <xf numFmtId="0" fontId="2" fillId="5" borderId="1" xfId="0" applyFont="1" applyFill="1" applyBorder="1" applyAlignment="1">
      <alignment horizontal="center" vertical="center"/>
    </xf>
    <xf numFmtId="177" fontId="5" fillId="2" borderId="12" xfId="0" applyNumberFormat="1" applyFont="1" applyFill="1" applyBorder="1" applyAlignment="1">
      <alignment horizontal="right" vertical="center"/>
    </xf>
    <xf numFmtId="176" fontId="5" fillId="2" borderId="10" xfId="0" applyNumberFormat="1" applyFont="1" applyFill="1" applyBorder="1">
      <alignment vertical="center"/>
    </xf>
    <xf numFmtId="176" fontId="2" fillId="4" borderId="1" xfId="0" applyNumberFormat="1" applyFont="1" applyFill="1" applyBorder="1">
      <alignment vertical="center"/>
    </xf>
    <xf numFmtId="0" fontId="2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7" borderId="0" xfId="0" applyFill="1" applyAlignment="1">
      <alignment horizontal="right" vertical="center"/>
    </xf>
    <xf numFmtId="0" fontId="0" fillId="8" borderId="0" xfId="0" applyFill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176" fontId="21" fillId="0" borderId="11" xfId="0" applyNumberFormat="1" applyFont="1" applyFill="1" applyBorder="1" applyAlignment="1">
      <alignment vertical="center"/>
    </xf>
    <xf numFmtId="176" fontId="21" fillId="0" borderId="13" xfId="0" applyNumberFormat="1" applyFont="1" applyFill="1" applyBorder="1" applyAlignment="1">
      <alignment vertical="center"/>
    </xf>
    <xf numFmtId="176" fontId="21" fillId="0" borderId="14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48"/>
  <sheetViews>
    <sheetView zoomScale="80" zoomScaleNormal="80" workbookViewId="0">
      <pane xSplit="1" ySplit="1" topLeftCell="B2" activePane="bottomRight" state="frozen"/>
      <selection pane="topRight" activeCell="E1" sqref="E1"/>
      <selection pane="bottomLeft" activeCell="A2" sqref="A2"/>
      <selection pane="bottomRight" activeCell="R21" sqref="R21"/>
    </sheetView>
  </sheetViews>
  <sheetFormatPr defaultRowHeight="13.5"/>
  <cols>
    <col min="1" max="45" width="9" customWidth="1"/>
  </cols>
  <sheetData>
    <row r="1" spans="1:45" ht="77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</row>
    <row r="2" spans="1:45" ht="25.5" customHeight="1"/>
    <row r="3" spans="1:45">
      <c r="A3" s="61" t="s">
        <v>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</row>
    <row r="4" spans="1:4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  <c r="N4">
        <v>14</v>
      </c>
      <c r="O4">
        <v>15</v>
      </c>
      <c r="P4">
        <v>16</v>
      </c>
      <c r="Q4">
        <v>17</v>
      </c>
      <c r="R4">
        <v>18</v>
      </c>
      <c r="S4">
        <v>19</v>
      </c>
      <c r="T4">
        <v>20</v>
      </c>
      <c r="U4">
        <v>21</v>
      </c>
      <c r="V4">
        <v>22</v>
      </c>
      <c r="W4">
        <v>23</v>
      </c>
      <c r="X4">
        <v>24</v>
      </c>
      <c r="Y4">
        <v>25</v>
      </c>
      <c r="Z4">
        <v>26</v>
      </c>
      <c r="AA4">
        <v>27</v>
      </c>
      <c r="AB4">
        <v>28</v>
      </c>
      <c r="AC4">
        <v>29</v>
      </c>
      <c r="AD4">
        <v>30</v>
      </c>
      <c r="AE4">
        <v>31</v>
      </c>
      <c r="AF4">
        <v>32</v>
      </c>
      <c r="AG4">
        <v>33</v>
      </c>
      <c r="AH4">
        <v>34</v>
      </c>
      <c r="AI4">
        <v>35</v>
      </c>
      <c r="AJ4">
        <v>36</v>
      </c>
      <c r="AK4">
        <v>37</v>
      </c>
      <c r="AL4">
        <v>38</v>
      </c>
      <c r="AM4">
        <v>39</v>
      </c>
      <c r="AN4">
        <v>40</v>
      </c>
      <c r="AO4">
        <v>41</v>
      </c>
      <c r="AP4">
        <v>42</v>
      </c>
      <c r="AQ4">
        <v>43</v>
      </c>
      <c r="AR4">
        <v>44</v>
      </c>
      <c r="AS4">
        <v>45</v>
      </c>
    </row>
    <row r="5" spans="1:45" ht="18" customHeight="1">
      <c r="A5" s="62" t="s">
        <v>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</row>
    <row r="6" spans="1:45" ht="18" customHeight="1">
      <c r="A6" s="36" t="s">
        <v>200</v>
      </c>
      <c r="B6" s="36" t="s">
        <v>201</v>
      </c>
      <c r="C6" s="36" t="s">
        <v>202</v>
      </c>
      <c r="D6" s="36" t="s">
        <v>203</v>
      </c>
      <c r="E6" s="36" t="s">
        <v>204</v>
      </c>
      <c r="F6" s="36" t="s">
        <v>205</v>
      </c>
      <c r="G6" s="36" t="s">
        <v>206</v>
      </c>
      <c r="H6" s="36" t="s">
        <v>207</v>
      </c>
      <c r="I6" s="36" t="s">
        <v>208</v>
      </c>
      <c r="J6" s="36" t="s">
        <v>209</v>
      </c>
      <c r="K6" s="36" t="s">
        <v>210</v>
      </c>
      <c r="L6" s="36" t="s">
        <v>211</v>
      </c>
      <c r="M6" s="36" t="s">
        <v>212</v>
      </c>
      <c r="N6" s="36" t="s">
        <v>213</v>
      </c>
      <c r="O6" s="36" t="s">
        <v>214</v>
      </c>
      <c r="P6" s="36" t="s">
        <v>215</v>
      </c>
      <c r="Q6" s="36" t="s">
        <v>216</v>
      </c>
      <c r="R6" s="36" t="s">
        <v>217</v>
      </c>
      <c r="S6" s="36" t="s">
        <v>218</v>
      </c>
      <c r="T6" s="36" t="s">
        <v>219</v>
      </c>
      <c r="U6" s="36" t="s">
        <v>220</v>
      </c>
      <c r="V6" s="36" t="s">
        <v>221</v>
      </c>
      <c r="W6" s="36" t="s">
        <v>222</v>
      </c>
      <c r="X6" s="37" t="s">
        <v>281</v>
      </c>
      <c r="Y6" s="37" t="s">
        <v>282</v>
      </c>
      <c r="Z6" s="37" t="s">
        <v>283</v>
      </c>
      <c r="AA6" s="37" t="s">
        <v>284</v>
      </c>
      <c r="AB6" s="37" t="s">
        <v>285</v>
      </c>
      <c r="AC6" s="37" t="s">
        <v>286</v>
      </c>
      <c r="AD6" s="39" t="s">
        <v>462</v>
      </c>
      <c r="AE6" s="39" t="s">
        <v>463</v>
      </c>
      <c r="AF6" s="39" t="s">
        <v>464</v>
      </c>
      <c r="AG6" s="39" t="s">
        <v>465</v>
      </c>
      <c r="AH6" s="39" t="s">
        <v>466</v>
      </c>
      <c r="AI6" s="40" t="s">
        <v>564</v>
      </c>
      <c r="AJ6" s="40" t="s">
        <v>565</v>
      </c>
      <c r="AK6" s="40" t="s">
        <v>566</v>
      </c>
      <c r="AL6" s="40" t="s">
        <v>567</v>
      </c>
      <c r="AM6" s="40" t="s">
        <v>568</v>
      </c>
      <c r="AN6" s="40" t="s">
        <v>569</v>
      </c>
      <c r="AO6" s="40" t="s">
        <v>570</v>
      </c>
      <c r="AP6" s="41" t="s">
        <v>571</v>
      </c>
      <c r="AQ6" s="41" t="s">
        <v>572</v>
      </c>
      <c r="AR6" s="41" t="s">
        <v>573</v>
      </c>
      <c r="AS6" s="41" t="s">
        <v>574</v>
      </c>
    </row>
    <row r="7" spans="1:45" ht="18" customHeight="1">
      <c r="A7" s="27">
        <v>15</v>
      </c>
      <c r="B7" s="27">
        <v>33</v>
      </c>
      <c r="C7" s="27">
        <v>33</v>
      </c>
      <c r="D7" s="27">
        <v>26.88</v>
      </c>
      <c r="E7" s="27">
        <v>33</v>
      </c>
      <c r="F7" s="27">
        <f>15*3.3</f>
        <v>49.5</v>
      </c>
      <c r="G7" s="27">
        <v>31.2</v>
      </c>
      <c r="H7" s="27">
        <f>9*3.3</f>
        <v>29.7</v>
      </c>
      <c r="I7" s="27">
        <f>4*3.3</f>
        <v>13.2</v>
      </c>
      <c r="J7" s="27">
        <f>5*3.3</f>
        <v>16.5</v>
      </c>
      <c r="K7" s="27">
        <v>16.5</v>
      </c>
      <c r="L7" s="27">
        <f>6*3.3</f>
        <v>19.799999999999997</v>
      </c>
      <c r="M7" s="27">
        <v>13.2</v>
      </c>
      <c r="N7" s="27">
        <v>26</v>
      </c>
      <c r="O7" s="27">
        <v>28</v>
      </c>
      <c r="P7" s="27">
        <v>34.200000000000003</v>
      </c>
      <c r="Q7" s="27">
        <v>40</v>
      </c>
      <c r="R7" s="27">
        <f>4.5*3.3</f>
        <v>14.85</v>
      </c>
      <c r="S7" s="27">
        <v>19.8</v>
      </c>
      <c r="T7" s="27">
        <f>5*3.3</f>
        <v>16.5</v>
      </c>
      <c r="U7" s="27">
        <f>6*3.3</f>
        <v>19.799999999999997</v>
      </c>
      <c r="V7" s="27">
        <f>8*3.3</f>
        <v>26.4</v>
      </c>
      <c r="W7" s="27">
        <f>7*3.3</f>
        <v>23.099999999999998</v>
      </c>
      <c r="X7" s="27">
        <v>26</v>
      </c>
      <c r="Y7" s="27">
        <v>44</v>
      </c>
      <c r="Z7" s="27">
        <v>33</v>
      </c>
      <c r="AA7" s="27">
        <v>60</v>
      </c>
      <c r="AB7" s="27">
        <v>6.6</v>
      </c>
      <c r="AC7" s="27">
        <v>36.799999999999997</v>
      </c>
      <c r="AD7" s="27">
        <f>12*3.3</f>
        <v>39.599999999999994</v>
      </c>
      <c r="AE7" s="27">
        <f>8*3.3</f>
        <v>26.4</v>
      </c>
      <c r="AF7" s="27">
        <f>18*3.3</f>
        <v>59.4</v>
      </c>
      <c r="AG7" s="27"/>
      <c r="AH7" s="27">
        <f>9*3.3</f>
        <v>29.7</v>
      </c>
      <c r="AI7" s="27">
        <f>15*3.3</f>
        <v>49.5</v>
      </c>
      <c r="AJ7" s="27">
        <v>7</v>
      </c>
      <c r="AK7" s="27">
        <f>16*3.3</f>
        <v>52.8</v>
      </c>
      <c r="AL7" s="27">
        <f>6*3.3</f>
        <v>19.799999999999997</v>
      </c>
      <c r="AM7" s="27">
        <f>2*3.3</f>
        <v>6.6</v>
      </c>
      <c r="AN7" s="27">
        <f>5*3.3</f>
        <v>16.5</v>
      </c>
      <c r="AO7" s="27">
        <f>13*3.3</f>
        <v>42.9</v>
      </c>
      <c r="AP7" s="27">
        <f>11*3.3</f>
        <v>36.299999999999997</v>
      </c>
      <c r="AQ7" s="27">
        <v>36</v>
      </c>
      <c r="AR7" s="27">
        <f>7*3.3</f>
        <v>23.099999999999998</v>
      </c>
      <c r="AS7" s="27">
        <v>33</v>
      </c>
    </row>
    <row r="8" spans="1:45" s="10" customFormat="1" ht="18" customHeight="1">
      <c r="A8" s="9">
        <v>3</v>
      </c>
      <c r="B8" s="9">
        <v>3</v>
      </c>
      <c r="C8" s="9">
        <v>3</v>
      </c>
      <c r="D8" s="9">
        <v>3</v>
      </c>
      <c r="E8" s="9">
        <v>3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7">
        <v>3</v>
      </c>
      <c r="AL8" s="7">
        <v>3</v>
      </c>
      <c r="AM8" s="7">
        <v>3</v>
      </c>
      <c r="AN8" s="7">
        <v>3</v>
      </c>
      <c r="AO8" s="7">
        <v>3</v>
      </c>
      <c r="AP8" s="7">
        <v>3</v>
      </c>
      <c r="AQ8" s="7">
        <v>3</v>
      </c>
      <c r="AR8" s="7">
        <v>3</v>
      </c>
      <c r="AS8" s="7">
        <v>3</v>
      </c>
    </row>
    <row r="9" spans="1:45" s="10" customFormat="1" ht="18" customHeight="1">
      <c r="A9" s="9">
        <v>3</v>
      </c>
      <c r="B9" s="9">
        <v>3</v>
      </c>
      <c r="C9" s="9">
        <v>3</v>
      </c>
      <c r="D9" s="9">
        <v>3</v>
      </c>
      <c r="E9" s="9">
        <v>3</v>
      </c>
      <c r="F9" s="9">
        <v>3</v>
      </c>
      <c r="G9" s="9">
        <v>3</v>
      </c>
      <c r="H9" s="9">
        <v>3</v>
      </c>
      <c r="I9" s="9">
        <v>3</v>
      </c>
      <c r="J9" s="9">
        <v>3</v>
      </c>
      <c r="K9" s="9">
        <v>3</v>
      </c>
      <c r="L9" s="9">
        <v>3</v>
      </c>
      <c r="M9" s="9">
        <v>3</v>
      </c>
      <c r="N9" s="9">
        <v>3</v>
      </c>
      <c r="O9" s="9">
        <v>3</v>
      </c>
      <c r="P9" s="9">
        <v>3</v>
      </c>
      <c r="Q9" s="9">
        <v>3</v>
      </c>
      <c r="R9" s="9">
        <v>3</v>
      </c>
      <c r="S9" s="9">
        <v>3</v>
      </c>
      <c r="T9" s="9">
        <v>3</v>
      </c>
      <c r="U9" s="9">
        <v>3</v>
      </c>
      <c r="V9" s="9">
        <v>3</v>
      </c>
      <c r="W9" s="9">
        <v>3</v>
      </c>
      <c r="X9" s="9">
        <v>3</v>
      </c>
      <c r="Y9" s="9">
        <v>3</v>
      </c>
      <c r="Z9" s="9">
        <v>3</v>
      </c>
      <c r="AA9" s="9">
        <v>3</v>
      </c>
      <c r="AB9" s="9">
        <v>3</v>
      </c>
      <c r="AC9" s="9">
        <v>3</v>
      </c>
      <c r="AD9" s="9">
        <v>3</v>
      </c>
      <c r="AE9" s="9">
        <v>3</v>
      </c>
      <c r="AF9" s="9">
        <v>3</v>
      </c>
      <c r="AG9" s="9">
        <v>3</v>
      </c>
      <c r="AH9" s="9">
        <v>3</v>
      </c>
      <c r="AI9" s="9">
        <v>3</v>
      </c>
      <c r="AJ9" s="9">
        <v>3</v>
      </c>
      <c r="AK9" s="7">
        <v>3</v>
      </c>
      <c r="AL9" s="7">
        <v>3</v>
      </c>
      <c r="AM9" s="7">
        <v>3</v>
      </c>
      <c r="AN9" s="7">
        <v>3</v>
      </c>
      <c r="AO9" s="7">
        <v>3</v>
      </c>
      <c r="AP9" s="7">
        <v>3</v>
      </c>
      <c r="AQ9" s="7">
        <v>3</v>
      </c>
      <c r="AR9" s="7">
        <v>3</v>
      </c>
      <c r="AS9" s="7">
        <v>3</v>
      </c>
    </row>
    <row r="10" spans="1:45" s="10" customFormat="1" ht="18" customHeight="1">
      <c r="A10" s="9">
        <v>3</v>
      </c>
      <c r="B10" s="9">
        <v>3</v>
      </c>
      <c r="C10" s="9">
        <v>3</v>
      </c>
      <c r="D10" s="9">
        <v>3</v>
      </c>
      <c r="E10" s="9">
        <v>3</v>
      </c>
      <c r="F10" s="9">
        <v>3</v>
      </c>
      <c r="G10" s="9">
        <v>3</v>
      </c>
      <c r="H10" s="9">
        <v>3</v>
      </c>
      <c r="I10" s="9">
        <v>3</v>
      </c>
      <c r="J10" s="9">
        <v>3</v>
      </c>
      <c r="K10" s="9">
        <v>3</v>
      </c>
      <c r="L10" s="9">
        <v>3</v>
      </c>
      <c r="M10" s="9">
        <v>3</v>
      </c>
      <c r="N10" s="9">
        <v>3</v>
      </c>
      <c r="O10" s="9">
        <v>3</v>
      </c>
      <c r="P10" s="9">
        <v>3</v>
      </c>
      <c r="Q10" s="9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>
        <v>3</v>
      </c>
      <c r="AE10" s="9">
        <v>3</v>
      </c>
      <c r="AF10" s="9">
        <v>3</v>
      </c>
      <c r="AG10" s="9">
        <v>3</v>
      </c>
      <c r="AH10" s="9">
        <v>3</v>
      </c>
      <c r="AI10" s="9">
        <v>3</v>
      </c>
      <c r="AJ10" s="9">
        <v>3</v>
      </c>
      <c r="AK10" s="7">
        <v>3</v>
      </c>
      <c r="AL10" s="7">
        <v>3</v>
      </c>
      <c r="AM10" s="7">
        <v>3</v>
      </c>
      <c r="AN10" s="7">
        <v>3</v>
      </c>
      <c r="AO10" s="7">
        <v>3</v>
      </c>
      <c r="AP10" s="7">
        <v>3</v>
      </c>
      <c r="AQ10" s="7">
        <v>3</v>
      </c>
      <c r="AR10" s="7">
        <v>3</v>
      </c>
      <c r="AS10" s="7">
        <v>3</v>
      </c>
    </row>
    <row r="11" spans="1:45" s="10" customFormat="1" ht="18" customHeight="1">
      <c r="A11" s="9">
        <v>3</v>
      </c>
      <c r="B11" s="9">
        <v>3</v>
      </c>
      <c r="C11" s="9">
        <v>3</v>
      </c>
      <c r="D11" s="9">
        <v>3</v>
      </c>
      <c r="E11" s="9">
        <v>3</v>
      </c>
      <c r="F11" s="9">
        <v>3</v>
      </c>
      <c r="G11" s="9">
        <v>3</v>
      </c>
      <c r="H11" s="9">
        <v>3</v>
      </c>
      <c r="I11" s="9">
        <v>3</v>
      </c>
      <c r="J11" s="9">
        <v>3</v>
      </c>
      <c r="K11" s="9">
        <v>3</v>
      </c>
      <c r="L11" s="9">
        <v>3</v>
      </c>
      <c r="M11" s="9">
        <v>3</v>
      </c>
      <c r="N11" s="9">
        <v>3</v>
      </c>
      <c r="O11" s="9">
        <v>3</v>
      </c>
      <c r="P11" s="9">
        <v>3</v>
      </c>
      <c r="Q11" s="9">
        <v>3</v>
      </c>
      <c r="R11" s="9">
        <v>3</v>
      </c>
      <c r="S11" s="9">
        <v>3</v>
      </c>
      <c r="T11" s="9">
        <v>3</v>
      </c>
      <c r="U11" s="9">
        <v>3</v>
      </c>
      <c r="V11" s="9">
        <v>3</v>
      </c>
      <c r="W11" s="9">
        <v>3</v>
      </c>
      <c r="X11" s="9">
        <v>3</v>
      </c>
      <c r="Y11" s="9">
        <v>3</v>
      </c>
      <c r="Z11" s="9">
        <v>3</v>
      </c>
      <c r="AA11" s="9">
        <v>3</v>
      </c>
      <c r="AB11" s="9">
        <v>3</v>
      </c>
      <c r="AC11" s="9">
        <v>3</v>
      </c>
      <c r="AD11" s="9">
        <v>3</v>
      </c>
      <c r="AE11" s="9">
        <v>3</v>
      </c>
      <c r="AF11" s="9">
        <v>3</v>
      </c>
      <c r="AG11" s="9">
        <v>3</v>
      </c>
      <c r="AH11" s="9">
        <v>3</v>
      </c>
      <c r="AI11" s="9">
        <v>3</v>
      </c>
      <c r="AJ11" s="9">
        <v>3</v>
      </c>
      <c r="AK11" s="7">
        <v>3</v>
      </c>
      <c r="AL11" s="7">
        <v>3</v>
      </c>
      <c r="AM11" s="7">
        <v>3</v>
      </c>
      <c r="AN11" s="7">
        <v>3</v>
      </c>
      <c r="AO11" s="7">
        <v>3</v>
      </c>
      <c r="AP11" s="7">
        <v>3</v>
      </c>
      <c r="AQ11" s="7">
        <v>3</v>
      </c>
      <c r="AR11" s="7">
        <v>3</v>
      </c>
      <c r="AS11" s="7">
        <v>3</v>
      </c>
    </row>
    <row r="12" spans="1:45" s="10" customFormat="1" ht="18" customHeight="1">
      <c r="A12" s="9">
        <v>3</v>
      </c>
      <c r="B12" s="9">
        <v>3</v>
      </c>
      <c r="C12" s="9">
        <v>3</v>
      </c>
      <c r="D12" s="9">
        <v>3</v>
      </c>
      <c r="E12" s="9">
        <v>3</v>
      </c>
      <c r="F12" s="9">
        <v>3</v>
      </c>
      <c r="G12" s="9">
        <v>3</v>
      </c>
      <c r="H12" s="9">
        <v>3</v>
      </c>
      <c r="I12" s="9">
        <v>3</v>
      </c>
      <c r="J12" s="9">
        <v>3</v>
      </c>
      <c r="K12" s="9">
        <v>3</v>
      </c>
      <c r="L12" s="9">
        <v>3</v>
      </c>
      <c r="M12" s="9">
        <v>3</v>
      </c>
      <c r="N12" s="9">
        <v>3</v>
      </c>
      <c r="O12" s="9">
        <v>3</v>
      </c>
      <c r="P12" s="9">
        <v>3</v>
      </c>
      <c r="Q12" s="9">
        <v>3</v>
      </c>
      <c r="R12" s="9">
        <v>3</v>
      </c>
      <c r="S12" s="9">
        <v>3</v>
      </c>
      <c r="T12" s="9">
        <v>3</v>
      </c>
      <c r="U12" s="9">
        <v>3</v>
      </c>
      <c r="V12" s="9">
        <v>3</v>
      </c>
      <c r="W12" s="9">
        <v>3</v>
      </c>
      <c r="X12" s="9">
        <v>3</v>
      </c>
      <c r="Y12" s="9">
        <v>3</v>
      </c>
      <c r="Z12" s="9">
        <v>3</v>
      </c>
      <c r="AA12" s="9">
        <v>3</v>
      </c>
      <c r="AB12" s="9">
        <v>3</v>
      </c>
      <c r="AC12" s="9">
        <v>3</v>
      </c>
      <c r="AD12" s="9">
        <v>3</v>
      </c>
      <c r="AE12" s="9">
        <v>3</v>
      </c>
      <c r="AF12" s="9">
        <v>3</v>
      </c>
      <c r="AG12" s="9">
        <v>3</v>
      </c>
      <c r="AH12" s="9">
        <v>3</v>
      </c>
      <c r="AI12" s="9">
        <v>3</v>
      </c>
      <c r="AJ12" s="9">
        <v>3</v>
      </c>
      <c r="AK12" s="7">
        <v>3</v>
      </c>
      <c r="AL12" s="7">
        <v>3</v>
      </c>
      <c r="AM12" s="7">
        <v>3</v>
      </c>
      <c r="AN12" s="7">
        <v>3</v>
      </c>
      <c r="AO12" s="7">
        <v>3</v>
      </c>
      <c r="AP12" s="7">
        <v>3</v>
      </c>
      <c r="AQ12" s="7">
        <v>3</v>
      </c>
      <c r="AR12" s="7">
        <v>3</v>
      </c>
      <c r="AS12" s="7">
        <v>3</v>
      </c>
    </row>
    <row r="13" spans="1:45" s="10" customFormat="1" ht="18" customHeight="1">
      <c r="A13" s="9">
        <v>3</v>
      </c>
      <c r="B13" s="9">
        <v>3</v>
      </c>
      <c r="C13" s="9">
        <v>3</v>
      </c>
      <c r="D13" s="9">
        <v>3</v>
      </c>
      <c r="E13" s="9">
        <v>3</v>
      </c>
      <c r="F13" s="9">
        <v>3</v>
      </c>
      <c r="G13" s="9">
        <v>3</v>
      </c>
      <c r="H13" s="9">
        <v>3</v>
      </c>
      <c r="I13" s="9">
        <v>3</v>
      </c>
      <c r="J13" s="9">
        <v>3</v>
      </c>
      <c r="K13" s="9">
        <v>3</v>
      </c>
      <c r="L13" s="9">
        <v>3</v>
      </c>
      <c r="M13" s="9">
        <v>3</v>
      </c>
      <c r="N13" s="9">
        <v>3</v>
      </c>
      <c r="O13" s="9">
        <v>3</v>
      </c>
      <c r="P13" s="9">
        <v>3</v>
      </c>
      <c r="Q13" s="9">
        <v>3</v>
      </c>
      <c r="R13" s="9">
        <v>3</v>
      </c>
      <c r="S13" s="9">
        <v>3</v>
      </c>
      <c r="T13" s="9">
        <v>3</v>
      </c>
      <c r="U13" s="9">
        <v>3</v>
      </c>
      <c r="V13" s="9">
        <v>3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3</v>
      </c>
      <c r="AJ13" s="9">
        <v>3</v>
      </c>
      <c r="AK13" s="7">
        <v>3</v>
      </c>
      <c r="AL13" s="7">
        <v>3</v>
      </c>
      <c r="AM13" s="7">
        <v>3</v>
      </c>
      <c r="AN13" s="7">
        <v>3</v>
      </c>
      <c r="AO13" s="7">
        <v>3</v>
      </c>
      <c r="AP13" s="7">
        <v>3</v>
      </c>
      <c r="AQ13" s="7">
        <v>3</v>
      </c>
      <c r="AR13" s="7">
        <v>3</v>
      </c>
      <c r="AS13" s="7">
        <v>3</v>
      </c>
    </row>
    <row r="14" spans="1:45" s="10" customFormat="1" ht="18" customHeight="1">
      <c r="A14" s="9">
        <v>3</v>
      </c>
      <c r="B14" s="9">
        <v>3</v>
      </c>
      <c r="C14" s="9">
        <v>3</v>
      </c>
      <c r="D14" s="9">
        <v>3</v>
      </c>
      <c r="E14" s="9">
        <v>3</v>
      </c>
      <c r="F14" s="9">
        <v>3</v>
      </c>
      <c r="G14" s="9">
        <v>3</v>
      </c>
      <c r="H14" s="9">
        <v>3</v>
      </c>
      <c r="I14" s="9">
        <v>3</v>
      </c>
      <c r="J14" s="9">
        <v>3</v>
      </c>
      <c r="K14" s="9">
        <v>3</v>
      </c>
      <c r="L14" s="9">
        <v>3</v>
      </c>
      <c r="M14" s="9">
        <v>3</v>
      </c>
      <c r="N14" s="9">
        <v>3</v>
      </c>
      <c r="O14" s="9">
        <v>3</v>
      </c>
      <c r="P14" s="9">
        <v>3</v>
      </c>
      <c r="Q14" s="9">
        <v>3</v>
      </c>
      <c r="R14" s="9">
        <v>3</v>
      </c>
      <c r="S14" s="9">
        <v>3</v>
      </c>
      <c r="T14" s="9">
        <v>3</v>
      </c>
      <c r="U14" s="9">
        <v>3</v>
      </c>
      <c r="V14" s="9">
        <v>3</v>
      </c>
      <c r="W14" s="9">
        <v>3</v>
      </c>
      <c r="X14" s="9">
        <v>3</v>
      </c>
      <c r="Y14" s="9">
        <v>3</v>
      </c>
      <c r="Z14" s="9">
        <v>3</v>
      </c>
      <c r="AA14" s="9">
        <v>3</v>
      </c>
      <c r="AB14" s="9">
        <v>3</v>
      </c>
      <c r="AC14" s="9">
        <v>3</v>
      </c>
      <c r="AD14" s="9">
        <v>3</v>
      </c>
      <c r="AE14" s="9">
        <v>3</v>
      </c>
      <c r="AF14" s="9">
        <v>3</v>
      </c>
      <c r="AG14" s="9">
        <v>3</v>
      </c>
      <c r="AH14" s="9">
        <v>3</v>
      </c>
      <c r="AI14" s="9">
        <v>3</v>
      </c>
      <c r="AJ14" s="9">
        <v>3</v>
      </c>
      <c r="AK14" s="7">
        <v>3</v>
      </c>
      <c r="AL14" s="7">
        <v>3</v>
      </c>
      <c r="AM14" s="7">
        <v>3</v>
      </c>
      <c r="AN14" s="7">
        <v>3</v>
      </c>
      <c r="AO14" s="7">
        <v>3</v>
      </c>
      <c r="AP14" s="7">
        <v>3</v>
      </c>
      <c r="AQ14" s="7">
        <v>3</v>
      </c>
      <c r="AR14" s="7">
        <v>3</v>
      </c>
      <c r="AS14" s="7">
        <v>3</v>
      </c>
    </row>
    <row r="15" spans="1:45" s="10" customFormat="1" ht="18" customHeight="1">
      <c r="A15" s="9">
        <v>3</v>
      </c>
      <c r="B15" s="9">
        <v>3</v>
      </c>
      <c r="C15" s="9">
        <v>3</v>
      </c>
      <c r="D15" s="9">
        <v>3</v>
      </c>
      <c r="E15" s="9">
        <v>3</v>
      </c>
      <c r="F15" s="9">
        <v>3</v>
      </c>
      <c r="G15" s="9">
        <v>3</v>
      </c>
      <c r="H15" s="9">
        <v>3</v>
      </c>
      <c r="I15" s="9">
        <v>3</v>
      </c>
      <c r="J15" s="9">
        <v>3</v>
      </c>
      <c r="K15" s="9">
        <v>3</v>
      </c>
      <c r="L15" s="9">
        <v>3</v>
      </c>
      <c r="M15" s="9">
        <v>3</v>
      </c>
      <c r="N15" s="9">
        <v>3</v>
      </c>
      <c r="O15" s="9">
        <v>3</v>
      </c>
      <c r="P15" s="9">
        <v>3</v>
      </c>
      <c r="Q15" s="9">
        <v>3</v>
      </c>
      <c r="R15" s="9">
        <v>3</v>
      </c>
      <c r="S15" s="9">
        <v>3</v>
      </c>
      <c r="T15" s="9">
        <v>3</v>
      </c>
      <c r="U15" s="9">
        <v>3</v>
      </c>
      <c r="V15" s="9">
        <v>3</v>
      </c>
      <c r="W15" s="9">
        <v>3</v>
      </c>
      <c r="X15" s="9">
        <v>3</v>
      </c>
      <c r="Y15" s="9">
        <v>3</v>
      </c>
      <c r="Z15" s="9">
        <v>3</v>
      </c>
      <c r="AA15" s="9">
        <v>3</v>
      </c>
      <c r="AB15" s="9">
        <v>3</v>
      </c>
      <c r="AC15" s="9">
        <v>3</v>
      </c>
      <c r="AD15" s="9">
        <v>3</v>
      </c>
      <c r="AE15" s="9">
        <v>3</v>
      </c>
      <c r="AF15" s="9">
        <v>3</v>
      </c>
      <c r="AG15" s="9">
        <v>3</v>
      </c>
      <c r="AH15" s="9">
        <v>3</v>
      </c>
      <c r="AI15" s="9">
        <v>3</v>
      </c>
      <c r="AJ15" s="9">
        <v>3</v>
      </c>
      <c r="AK15" s="7">
        <v>3</v>
      </c>
      <c r="AL15" s="7">
        <v>3</v>
      </c>
      <c r="AM15" s="7">
        <v>3</v>
      </c>
      <c r="AN15" s="7">
        <v>3</v>
      </c>
      <c r="AO15" s="7">
        <v>3</v>
      </c>
      <c r="AP15" s="7">
        <v>3</v>
      </c>
      <c r="AQ15" s="7">
        <v>3</v>
      </c>
      <c r="AR15" s="7">
        <v>3</v>
      </c>
      <c r="AS15" s="7">
        <v>3</v>
      </c>
    </row>
    <row r="16" spans="1:45" s="10" customFormat="1" ht="18" customHeight="1">
      <c r="A16" s="9">
        <v>0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7">
        <v>0</v>
      </c>
      <c r="AL16" s="7">
        <v>0</v>
      </c>
      <c r="AM16" s="7">
        <v>0</v>
      </c>
      <c r="AN16" s="9">
        <v>3</v>
      </c>
      <c r="AO16" s="7">
        <v>3</v>
      </c>
      <c r="AP16" s="7">
        <v>3</v>
      </c>
      <c r="AQ16" s="7">
        <v>0</v>
      </c>
      <c r="AR16" s="7">
        <v>0</v>
      </c>
      <c r="AS16" s="7">
        <v>0</v>
      </c>
    </row>
    <row r="17" spans="1:45" s="10" customFormat="1" ht="18" customHeight="1">
      <c r="A17" s="9">
        <v>0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7">
        <v>0</v>
      </c>
      <c r="AL17" s="7">
        <v>0</v>
      </c>
      <c r="AM17" s="7">
        <v>0</v>
      </c>
      <c r="AN17" s="9">
        <v>0</v>
      </c>
      <c r="AO17" s="7">
        <v>0</v>
      </c>
      <c r="AP17" s="7">
        <v>3</v>
      </c>
      <c r="AQ17" s="7">
        <v>0</v>
      </c>
      <c r="AR17" s="7">
        <v>0</v>
      </c>
      <c r="AS17" s="7">
        <v>0</v>
      </c>
    </row>
    <row r="18" spans="1:45" s="10" customFormat="1" ht="18" customHeight="1">
      <c r="A18" s="9">
        <v>2</v>
      </c>
      <c r="B18" s="9">
        <v>3</v>
      </c>
      <c r="C18" s="9">
        <v>3</v>
      </c>
      <c r="D18" s="9">
        <v>2</v>
      </c>
      <c r="E18" s="9">
        <v>3</v>
      </c>
      <c r="F18" s="9">
        <v>3</v>
      </c>
      <c r="G18" s="9">
        <v>3</v>
      </c>
      <c r="H18" s="7">
        <v>2</v>
      </c>
      <c r="I18" s="9">
        <v>3</v>
      </c>
      <c r="J18" s="9">
        <v>2</v>
      </c>
      <c r="K18" s="9">
        <v>2</v>
      </c>
      <c r="L18" s="9">
        <v>2</v>
      </c>
      <c r="M18" s="9">
        <v>3</v>
      </c>
      <c r="N18" s="9">
        <v>2</v>
      </c>
      <c r="O18" s="9">
        <v>2</v>
      </c>
      <c r="P18" s="9">
        <v>0</v>
      </c>
      <c r="Q18" s="9">
        <v>0</v>
      </c>
      <c r="R18" s="9">
        <v>2</v>
      </c>
      <c r="S18" s="9">
        <v>3</v>
      </c>
      <c r="T18" s="9">
        <v>3</v>
      </c>
      <c r="U18" s="9">
        <v>2</v>
      </c>
      <c r="V18" s="7">
        <v>2</v>
      </c>
      <c r="W18" s="9">
        <v>2</v>
      </c>
      <c r="X18" s="9">
        <v>3</v>
      </c>
      <c r="Y18" s="9">
        <v>3</v>
      </c>
      <c r="Z18" s="9">
        <v>3</v>
      </c>
      <c r="AA18" s="9">
        <v>3</v>
      </c>
      <c r="AB18" s="9">
        <v>3</v>
      </c>
      <c r="AC18" s="9">
        <v>3</v>
      </c>
      <c r="AD18" s="9">
        <v>3</v>
      </c>
      <c r="AE18" s="9">
        <v>3</v>
      </c>
      <c r="AF18" s="7">
        <v>3</v>
      </c>
      <c r="AG18" s="9">
        <v>3</v>
      </c>
      <c r="AH18" s="9">
        <v>3</v>
      </c>
      <c r="AI18" s="9">
        <v>2</v>
      </c>
      <c r="AJ18" s="9">
        <v>3</v>
      </c>
      <c r="AK18" s="7">
        <v>3</v>
      </c>
      <c r="AL18" s="9">
        <v>2</v>
      </c>
      <c r="AM18" s="9">
        <v>3</v>
      </c>
      <c r="AN18" s="9">
        <v>3</v>
      </c>
      <c r="AO18" s="7">
        <v>3</v>
      </c>
      <c r="AP18" s="7">
        <v>3</v>
      </c>
      <c r="AQ18" s="7">
        <v>3</v>
      </c>
      <c r="AR18" s="7">
        <v>3</v>
      </c>
      <c r="AS18" s="7">
        <v>3</v>
      </c>
    </row>
    <row r="19" spans="1:45" s="10" customFormat="1" ht="18" customHeight="1">
      <c r="A19" s="9">
        <v>3</v>
      </c>
      <c r="B19" s="9">
        <v>1</v>
      </c>
      <c r="C19" s="9">
        <v>3</v>
      </c>
      <c r="D19" s="9">
        <v>1</v>
      </c>
      <c r="E19" s="9">
        <v>3</v>
      </c>
      <c r="F19" s="9">
        <v>3</v>
      </c>
      <c r="G19" s="9">
        <v>3</v>
      </c>
      <c r="H19" s="7">
        <v>3</v>
      </c>
      <c r="I19" s="9">
        <v>1</v>
      </c>
      <c r="J19" s="9">
        <v>3</v>
      </c>
      <c r="K19" s="9">
        <v>3</v>
      </c>
      <c r="L19" s="9">
        <v>1</v>
      </c>
      <c r="M19" s="9">
        <v>3</v>
      </c>
      <c r="N19" s="9">
        <v>1</v>
      </c>
      <c r="O19" s="9">
        <v>3</v>
      </c>
      <c r="P19" s="9">
        <v>3</v>
      </c>
      <c r="Q19" s="9">
        <v>3</v>
      </c>
      <c r="R19" s="9">
        <v>3</v>
      </c>
      <c r="S19" s="9">
        <v>3</v>
      </c>
      <c r="T19" s="9">
        <v>3</v>
      </c>
      <c r="U19" s="9">
        <v>3</v>
      </c>
      <c r="V19" s="7">
        <v>3</v>
      </c>
      <c r="W19" s="9">
        <v>1</v>
      </c>
      <c r="X19" s="9">
        <v>3</v>
      </c>
      <c r="Y19" s="9">
        <v>3</v>
      </c>
      <c r="Z19" s="9">
        <v>3</v>
      </c>
      <c r="AA19" s="9">
        <v>3</v>
      </c>
      <c r="AB19" s="9">
        <v>3</v>
      </c>
      <c r="AC19" s="9">
        <v>3</v>
      </c>
      <c r="AD19" s="9">
        <v>3</v>
      </c>
      <c r="AE19" s="7">
        <v>3</v>
      </c>
      <c r="AF19" s="7">
        <v>3</v>
      </c>
      <c r="AG19" s="9">
        <v>3</v>
      </c>
      <c r="AH19" s="9">
        <v>3</v>
      </c>
      <c r="AI19" s="9">
        <v>3</v>
      </c>
      <c r="AJ19" s="9">
        <v>1</v>
      </c>
      <c r="AK19" s="7">
        <v>3</v>
      </c>
      <c r="AL19" s="9">
        <v>3</v>
      </c>
      <c r="AM19" s="9">
        <v>3</v>
      </c>
      <c r="AN19" s="9">
        <v>1</v>
      </c>
      <c r="AO19" s="7">
        <v>1</v>
      </c>
      <c r="AP19" s="7">
        <v>3</v>
      </c>
      <c r="AQ19" s="7">
        <v>3</v>
      </c>
      <c r="AR19" s="7">
        <v>3</v>
      </c>
      <c r="AS19" s="7">
        <v>3</v>
      </c>
    </row>
    <row r="20" spans="1:45" s="10" customFormat="1" ht="18" customHeight="1">
      <c r="A20" s="9">
        <v>3</v>
      </c>
      <c r="B20" s="9">
        <v>3</v>
      </c>
      <c r="C20" s="9">
        <v>3</v>
      </c>
      <c r="D20" s="9">
        <v>3</v>
      </c>
      <c r="E20" s="9">
        <v>3</v>
      </c>
      <c r="F20" s="9">
        <v>3</v>
      </c>
      <c r="G20" s="9">
        <v>3</v>
      </c>
      <c r="H20" s="7">
        <v>3</v>
      </c>
      <c r="I20" s="9">
        <v>3</v>
      </c>
      <c r="J20" s="9">
        <v>3</v>
      </c>
      <c r="K20" s="9">
        <v>3</v>
      </c>
      <c r="L20" s="9">
        <v>3</v>
      </c>
      <c r="M20" s="9">
        <v>3</v>
      </c>
      <c r="N20" s="9">
        <v>3</v>
      </c>
      <c r="O20" s="9">
        <v>3</v>
      </c>
      <c r="P20" s="9">
        <v>3</v>
      </c>
      <c r="Q20" s="9">
        <v>3</v>
      </c>
      <c r="R20" s="9">
        <v>3</v>
      </c>
      <c r="S20" s="9">
        <v>3</v>
      </c>
      <c r="T20" s="9">
        <v>3</v>
      </c>
      <c r="U20" s="9">
        <v>3</v>
      </c>
      <c r="V20" s="7">
        <v>1</v>
      </c>
      <c r="W20" s="9">
        <v>3</v>
      </c>
      <c r="X20" s="9">
        <v>3</v>
      </c>
      <c r="Y20" s="9">
        <v>3</v>
      </c>
      <c r="Z20" s="9">
        <v>3</v>
      </c>
      <c r="AA20" s="9">
        <v>3</v>
      </c>
      <c r="AB20" s="9">
        <v>3</v>
      </c>
      <c r="AC20" s="9">
        <v>3</v>
      </c>
      <c r="AD20" s="9">
        <v>3</v>
      </c>
      <c r="AE20" s="7">
        <v>3</v>
      </c>
      <c r="AF20" s="7">
        <v>3</v>
      </c>
      <c r="AG20" s="9">
        <v>3</v>
      </c>
      <c r="AH20" s="9">
        <v>3</v>
      </c>
      <c r="AI20" s="9">
        <v>3</v>
      </c>
      <c r="AJ20" s="9">
        <v>1</v>
      </c>
      <c r="AK20" s="7">
        <v>3</v>
      </c>
      <c r="AL20" s="9">
        <v>3</v>
      </c>
      <c r="AM20" s="9">
        <v>1</v>
      </c>
      <c r="AN20" s="9">
        <v>1</v>
      </c>
      <c r="AO20" s="7">
        <v>1</v>
      </c>
      <c r="AP20" s="7">
        <v>3</v>
      </c>
      <c r="AQ20" s="7">
        <v>3</v>
      </c>
      <c r="AR20" s="7">
        <v>3</v>
      </c>
      <c r="AS20" s="7">
        <v>3</v>
      </c>
    </row>
    <row r="21" spans="1:45" s="10" customFormat="1" ht="18" customHeight="1">
      <c r="A21" s="9">
        <v>3</v>
      </c>
      <c r="B21" s="9">
        <v>3</v>
      </c>
      <c r="C21" s="9">
        <v>3</v>
      </c>
      <c r="D21" s="9">
        <v>3</v>
      </c>
      <c r="E21" s="9">
        <v>3</v>
      </c>
      <c r="F21" s="9">
        <v>3</v>
      </c>
      <c r="G21" s="9">
        <v>3</v>
      </c>
      <c r="H21" s="7">
        <v>3</v>
      </c>
      <c r="I21" s="9">
        <v>3</v>
      </c>
      <c r="J21" s="9">
        <v>3</v>
      </c>
      <c r="K21" s="9">
        <v>3</v>
      </c>
      <c r="L21" s="9">
        <v>3</v>
      </c>
      <c r="M21" s="9">
        <v>3</v>
      </c>
      <c r="N21" s="9">
        <v>3</v>
      </c>
      <c r="O21" s="9">
        <v>3</v>
      </c>
      <c r="P21" s="9">
        <v>3</v>
      </c>
      <c r="Q21" s="9">
        <v>3</v>
      </c>
      <c r="R21" s="9">
        <v>3</v>
      </c>
      <c r="S21" s="9">
        <v>3</v>
      </c>
      <c r="T21" s="9">
        <v>3</v>
      </c>
      <c r="U21" s="9">
        <v>3</v>
      </c>
      <c r="V21" s="7">
        <v>3</v>
      </c>
      <c r="W21" s="9">
        <v>3</v>
      </c>
      <c r="X21" s="9">
        <v>3</v>
      </c>
      <c r="Y21" s="9">
        <v>3</v>
      </c>
      <c r="Z21" s="9">
        <v>3</v>
      </c>
      <c r="AA21" s="9">
        <v>3</v>
      </c>
      <c r="AB21" s="9">
        <v>3</v>
      </c>
      <c r="AC21" s="9">
        <v>3</v>
      </c>
      <c r="AD21" s="9">
        <v>3</v>
      </c>
      <c r="AE21" s="7">
        <v>1</v>
      </c>
      <c r="AF21" s="7">
        <v>3</v>
      </c>
      <c r="AG21" s="9">
        <v>3</v>
      </c>
      <c r="AH21" s="9">
        <v>3</v>
      </c>
      <c r="AI21" s="9">
        <v>3</v>
      </c>
      <c r="AJ21" s="9">
        <v>3</v>
      </c>
      <c r="AK21" s="7">
        <v>3</v>
      </c>
      <c r="AL21" s="9">
        <v>3</v>
      </c>
      <c r="AM21" s="9">
        <v>3</v>
      </c>
      <c r="AN21" s="9">
        <v>3</v>
      </c>
      <c r="AO21" s="7">
        <v>3</v>
      </c>
      <c r="AP21" s="7">
        <v>3</v>
      </c>
      <c r="AQ21" s="7">
        <v>3</v>
      </c>
      <c r="AR21" s="7">
        <v>3</v>
      </c>
      <c r="AS21" s="7">
        <v>3</v>
      </c>
    </row>
    <row r="22" spans="1:45" s="10" customFormat="1" ht="18" customHeight="1">
      <c r="A22" s="9">
        <v>1</v>
      </c>
      <c r="B22" s="9">
        <v>3</v>
      </c>
      <c r="C22" s="9">
        <v>3</v>
      </c>
      <c r="D22" s="9">
        <v>3</v>
      </c>
      <c r="E22" s="9">
        <v>3</v>
      </c>
      <c r="F22" s="9">
        <v>3</v>
      </c>
      <c r="G22" s="9">
        <v>3</v>
      </c>
      <c r="H22" s="7">
        <v>3</v>
      </c>
      <c r="I22" s="9">
        <v>3</v>
      </c>
      <c r="J22" s="9">
        <v>3</v>
      </c>
      <c r="K22" s="9">
        <v>3</v>
      </c>
      <c r="L22" s="9">
        <v>3</v>
      </c>
      <c r="M22" s="9">
        <v>3</v>
      </c>
      <c r="N22" s="9">
        <v>3</v>
      </c>
      <c r="O22" s="9">
        <v>3</v>
      </c>
      <c r="P22" s="9">
        <v>3</v>
      </c>
      <c r="Q22" s="9">
        <v>3</v>
      </c>
      <c r="R22" s="9">
        <v>3</v>
      </c>
      <c r="S22" s="9">
        <v>3</v>
      </c>
      <c r="T22" s="9">
        <v>3</v>
      </c>
      <c r="U22" s="9">
        <v>3</v>
      </c>
      <c r="V22" s="7">
        <v>3</v>
      </c>
      <c r="W22" s="9">
        <v>3</v>
      </c>
      <c r="X22" s="9">
        <v>3</v>
      </c>
      <c r="Y22" s="9">
        <v>3</v>
      </c>
      <c r="Z22" s="9">
        <v>3</v>
      </c>
      <c r="AA22" s="9">
        <v>3</v>
      </c>
      <c r="AB22" s="9">
        <v>3</v>
      </c>
      <c r="AC22" s="9">
        <v>3</v>
      </c>
      <c r="AD22" s="9">
        <v>3</v>
      </c>
      <c r="AE22" s="7">
        <v>3</v>
      </c>
      <c r="AF22" s="7">
        <v>3</v>
      </c>
      <c r="AG22" s="9">
        <v>3</v>
      </c>
      <c r="AH22" s="9">
        <v>3</v>
      </c>
      <c r="AI22" s="9">
        <v>1</v>
      </c>
      <c r="AJ22" s="9">
        <v>3</v>
      </c>
      <c r="AK22" s="7">
        <v>3</v>
      </c>
      <c r="AL22" s="9">
        <v>1</v>
      </c>
      <c r="AM22" s="9">
        <v>3</v>
      </c>
      <c r="AN22" s="9">
        <v>3</v>
      </c>
      <c r="AO22" s="7">
        <v>3</v>
      </c>
      <c r="AP22" s="7">
        <v>3</v>
      </c>
      <c r="AQ22" s="7">
        <v>1</v>
      </c>
      <c r="AR22" s="7">
        <v>1</v>
      </c>
      <c r="AS22" s="7">
        <v>3</v>
      </c>
    </row>
    <row r="23" spans="1:45" s="10" customFormat="1" ht="18" customHeight="1">
      <c r="A23" s="9">
        <v>3</v>
      </c>
      <c r="B23" s="9">
        <v>3</v>
      </c>
      <c r="C23" s="9">
        <v>3</v>
      </c>
      <c r="D23" s="9">
        <v>3</v>
      </c>
      <c r="E23" s="9">
        <v>3</v>
      </c>
      <c r="F23" s="9">
        <v>3</v>
      </c>
      <c r="G23" s="9">
        <v>3</v>
      </c>
      <c r="H23" s="7">
        <v>3</v>
      </c>
      <c r="I23" s="9">
        <v>3</v>
      </c>
      <c r="J23" s="9">
        <v>3</v>
      </c>
      <c r="K23" s="9">
        <v>3</v>
      </c>
      <c r="L23" s="9">
        <v>3</v>
      </c>
      <c r="M23" s="9">
        <v>3</v>
      </c>
      <c r="N23" s="9">
        <v>3</v>
      </c>
      <c r="O23" s="9">
        <v>3</v>
      </c>
      <c r="P23" s="9">
        <v>3</v>
      </c>
      <c r="Q23" s="9">
        <v>3</v>
      </c>
      <c r="R23" s="9">
        <v>3</v>
      </c>
      <c r="S23" s="9">
        <v>3</v>
      </c>
      <c r="T23" s="9">
        <v>3</v>
      </c>
      <c r="U23" s="9">
        <v>3</v>
      </c>
      <c r="V23" s="7">
        <v>3</v>
      </c>
      <c r="W23" s="9">
        <v>3</v>
      </c>
      <c r="X23" s="9">
        <v>3</v>
      </c>
      <c r="Y23" s="9">
        <v>3</v>
      </c>
      <c r="Z23" s="9">
        <v>3</v>
      </c>
      <c r="AA23" s="9">
        <v>3</v>
      </c>
      <c r="AB23" s="9">
        <v>3</v>
      </c>
      <c r="AC23" s="9">
        <v>3</v>
      </c>
      <c r="AD23" s="9">
        <v>3</v>
      </c>
      <c r="AE23" s="7">
        <v>3</v>
      </c>
      <c r="AF23" s="7">
        <v>0</v>
      </c>
      <c r="AG23" s="9">
        <v>3</v>
      </c>
      <c r="AH23" s="9">
        <v>3</v>
      </c>
      <c r="AI23" s="9">
        <v>3</v>
      </c>
      <c r="AJ23" s="9">
        <v>3</v>
      </c>
      <c r="AK23" s="7">
        <v>3</v>
      </c>
      <c r="AL23" s="9">
        <v>3</v>
      </c>
      <c r="AM23" s="9">
        <v>1</v>
      </c>
      <c r="AN23" s="9">
        <v>3</v>
      </c>
      <c r="AO23" s="7">
        <v>1</v>
      </c>
      <c r="AP23" s="7">
        <v>3</v>
      </c>
      <c r="AQ23" s="7">
        <v>1</v>
      </c>
      <c r="AR23" s="7">
        <v>1</v>
      </c>
      <c r="AS23" s="7">
        <v>1</v>
      </c>
    </row>
    <row r="24" spans="1:45" s="10" customFormat="1" ht="18" customHeight="1">
      <c r="A24" s="9">
        <v>3</v>
      </c>
      <c r="B24" s="9">
        <v>3</v>
      </c>
      <c r="C24" s="9">
        <v>3</v>
      </c>
      <c r="D24" s="9">
        <v>3</v>
      </c>
      <c r="E24" s="9">
        <v>3</v>
      </c>
      <c r="F24" s="9">
        <v>3</v>
      </c>
      <c r="G24" s="9">
        <v>3</v>
      </c>
      <c r="H24" s="7">
        <v>3</v>
      </c>
      <c r="I24" s="9">
        <v>3</v>
      </c>
      <c r="J24" s="9">
        <v>3</v>
      </c>
      <c r="K24" s="9">
        <v>3</v>
      </c>
      <c r="L24" s="9">
        <v>3</v>
      </c>
      <c r="M24" s="9">
        <v>1</v>
      </c>
      <c r="N24" s="9">
        <v>3</v>
      </c>
      <c r="O24" s="9">
        <v>3</v>
      </c>
      <c r="P24" s="9">
        <v>3</v>
      </c>
      <c r="Q24" s="9">
        <v>3</v>
      </c>
      <c r="R24" s="9">
        <v>3</v>
      </c>
      <c r="S24" s="9">
        <v>3</v>
      </c>
      <c r="T24" s="9">
        <v>3</v>
      </c>
      <c r="U24" s="9">
        <v>3</v>
      </c>
      <c r="V24" s="7">
        <v>3</v>
      </c>
      <c r="W24" s="9">
        <v>3</v>
      </c>
      <c r="X24" s="9">
        <v>3</v>
      </c>
      <c r="Y24" s="9">
        <v>3</v>
      </c>
      <c r="Z24" s="9">
        <v>3</v>
      </c>
      <c r="AA24" s="9">
        <v>3</v>
      </c>
      <c r="AB24" s="9">
        <v>3</v>
      </c>
      <c r="AC24" s="9">
        <v>3</v>
      </c>
      <c r="AD24" s="9">
        <v>3</v>
      </c>
      <c r="AE24" s="7">
        <v>3</v>
      </c>
      <c r="AF24" s="7">
        <v>3</v>
      </c>
      <c r="AG24" s="9">
        <v>3</v>
      </c>
      <c r="AH24" s="9">
        <v>3</v>
      </c>
      <c r="AI24" s="9">
        <v>3</v>
      </c>
      <c r="AJ24" s="9">
        <v>1</v>
      </c>
      <c r="AK24" s="7">
        <v>3</v>
      </c>
      <c r="AL24" s="9">
        <v>1</v>
      </c>
      <c r="AM24" s="9">
        <v>3</v>
      </c>
      <c r="AN24" s="9">
        <v>1</v>
      </c>
      <c r="AO24" s="7">
        <v>3</v>
      </c>
      <c r="AP24" s="7">
        <v>3</v>
      </c>
      <c r="AQ24" s="7">
        <v>1</v>
      </c>
      <c r="AR24" s="7">
        <v>1</v>
      </c>
      <c r="AS24" s="7">
        <v>1</v>
      </c>
    </row>
    <row r="25" spans="1:45" s="11" customFormat="1" ht="18" customHeight="1">
      <c r="A25" s="9">
        <v>0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7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7">
        <v>0</v>
      </c>
      <c r="W25" s="9">
        <v>0</v>
      </c>
      <c r="X25" s="9">
        <v>0</v>
      </c>
      <c r="Y25" s="9">
        <v>3</v>
      </c>
      <c r="Z25" s="9">
        <v>3</v>
      </c>
      <c r="AA25" s="9">
        <v>3</v>
      </c>
      <c r="AB25" s="9">
        <v>3</v>
      </c>
      <c r="AC25" s="9">
        <v>3</v>
      </c>
      <c r="AD25" s="9">
        <v>0</v>
      </c>
      <c r="AE25" s="7">
        <v>0</v>
      </c>
      <c r="AF25" s="7">
        <v>0</v>
      </c>
      <c r="AG25" s="9">
        <v>0</v>
      </c>
      <c r="AH25" s="9">
        <v>0</v>
      </c>
      <c r="AI25" s="9">
        <v>3</v>
      </c>
      <c r="AJ25" s="9">
        <v>3</v>
      </c>
      <c r="AK25" s="7">
        <v>3</v>
      </c>
      <c r="AL25" s="9">
        <v>3</v>
      </c>
      <c r="AM25" s="9">
        <v>3</v>
      </c>
      <c r="AN25" s="9">
        <v>3</v>
      </c>
      <c r="AO25" s="7">
        <v>3</v>
      </c>
      <c r="AP25" s="7">
        <v>3</v>
      </c>
      <c r="AQ25" s="7">
        <v>3</v>
      </c>
      <c r="AR25" s="7">
        <v>3</v>
      </c>
      <c r="AS25" s="7">
        <v>3</v>
      </c>
    </row>
    <row r="26" spans="1:45" s="16" customFormat="1" ht="18" customHeight="1">
      <c r="A26" s="15"/>
      <c r="B26" s="15"/>
      <c r="C26" s="15"/>
      <c r="D26" s="15"/>
      <c r="E26" s="15"/>
      <c r="F26" s="15"/>
      <c r="G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W26" s="15"/>
      <c r="X26" s="15"/>
      <c r="Y26" s="15"/>
      <c r="AA26" s="15"/>
      <c r="AB26" s="15"/>
      <c r="AC26" s="15"/>
      <c r="AD26" s="15"/>
      <c r="AG26" s="15"/>
      <c r="AH26" s="15"/>
      <c r="AI26" s="15"/>
      <c r="AJ26" s="15"/>
      <c r="AL26" s="15"/>
      <c r="AM26" s="15"/>
      <c r="AN26" s="15"/>
      <c r="AR26" s="15"/>
    </row>
    <row r="27" spans="1:45" s="10" customFormat="1" ht="18" customHeight="1" thickBot="1">
      <c r="A27" s="19" t="s">
        <v>24</v>
      </c>
      <c r="B27" s="19"/>
      <c r="C27" s="15"/>
      <c r="D27" s="15"/>
      <c r="E27" s="15"/>
      <c r="F27" s="15"/>
      <c r="G27" s="15"/>
      <c r="H27" s="16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6"/>
      <c r="W27" s="15"/>
      <c r="X27" s="15"/>
      <c r="Y27" s="15"/>
      <c r="Z27" s="16"/>
      <c r="AA27" s="15"/>
      <c r="AB27" s="15"/>
      <c r="AC27" s="15"/>
      <c r="AD27" s="15"/>
      <c r="AE27" s="16"/>
      <c r="AF27" s="16"/>
      <c r="AG27" s="15"/>
      <c r="AH27" s="15"/>
      <c r="AI27" s="15"/>
      <c r="AJ27" s="15"/>
      <c r="AK27" s="16"/>
      <c r="AL27" s="15"/>
      <c r="AM27" s="15"/>
      <c r="AN27" s="15"/>
      <c r="AO27" s="16"/>
      <c r="AP27" s="16"/>
      <c r="AQ27" s="16"/>
      <c r="AR27" s="15"/>
      <c r="AS27" s="16"/>
    </row>
    <row r="28" spans="1:45" s="10" customFormat="1" ht="18" customHeight="1" thickTop="1" thickBot="1">
      <c r="A28" s="29">
        <f>IF(A7&gt;=66,SUM(A8:A17)/30*60,SUM(A8:A15)/24*60)</f>
        <v>60</v>
      </c>
      <c r="B28" s="29">
        <f>IF(B7&gt;=66,SUM(B8:B17)/30*60,SUM(B8:B15)/24*60)</f>
        <v>60</v>
      </c>
      <c r="C28" s="29">
        <f>IF(C7&gt;=66,SUM(C8:C17)/30*60,SUM(C8:C15)/24*60)</f>
        <v>60</v>
      </c>
      <c r="D28" s="29">
        <f t="shared" ref="D28:H28" si="0">IF(D7&gt;=66,SUM(D8:D17)/30*60,SUM(D8:D15)/24*60)</f>
        <v>60</v>
      </c>
      <c r="E28" s="29">
        <f t="shared" si="0"/>
        <v>60</v>
      </c>
      <c r="F28" s="29">
        <f t="shared" si="0"/>
        <v>60</v>
      </c>
      <c r="G28" s="29">
        <f t="shared" si="0"/>
        <v>60</v>
      </c>
      <c r="H28" s="29">
        <f t="shared" si="0"/>
        <v>60</v>
      </c>
      <c r="I28" s="29">
        <f>IF(I7&gt;=66,SUM(I8:I17)/30*60,SUM(I8:I15)/24*60)</f>
        <v>60</v>
      </c>
      <c r="J28" s="29">
        <f t="shared" ref="J28:AS28" si="1">IF(J7&gt;=66,SUM(J8:J17)/30*60,SUM(J8:J15)/24*60)</f>
        <v>60</v>
      </c>
      <c r="K28" s="29">
        <f t="shared" ref="K28:M28" si="2">IF(K7&gt;=66,SUM(K8:K17)/30*60,SUM(K8:K15)/24*60)</f>
        <v>60</v>
      </c>
      <c r="L28" s="29">
        <f t="shared" si="2"/>
        <v>60</v>
      </c>
      <c r="M28" s="29">
        <f t="shared" si="2"/>
        <v>60</v>
      </c>
      <c r="N28" s="29">
        <f t="shared" si="1"/>
        <v>60</v>
      </c>
      <c r="O28" s="29">
        <f t="shared" si="1"/>
        <v>60</v>
      </c>
      <c r="P28" s="29">
        <f t="shared" si="1"/>
        <v>60</v>
      </c>
      <c r="Q28" s="29">
        <f t="shared" si="1"/>
        <v>60</v>
      </c>
      <c r="R28" s="29">
        <f t="shared" si="1"/>
        <v>60</v>
      </c>
      <c r="S28" s="29">
        <f t="shared" si="1"/>
        <v>60</v>
      </c>
      <c r="T28" s="29">
        <f t="shared" ref="T28:V28" si="3">IF(T7&gt;=66,SUM(T8:T17)/30*60,SUM(T8:T15)/24*60)</f>
        <v>60</v>
      </c>
      <c r="U28" s="29">
        <f t="shared" si="3"/>
        <v>60</v>
      </c>
      <c r="V28" s="29">
        <f t="shared" si="3"/>
        <v>60</v>
      </c>
      <c r="W28" s="29">
        <f t="shared" si="1"/>
        <v>60</v>
      </c>
      <c r="X28" s="29">
        <f t="shared" si="1"/>
        <v>60</v>
      </c>
      <c r="Y28" s="29">
        <f t="shared" si="1"/>
        <v>60</v>
      </c>
      <c r="Z28" s="29">
        <f t="shared" si="1"/>
        <v>60</v>
      </c>
      <c r="AA28" s="29">
        <f t="shared" ref="AA28:AE28" si="4">IF(AA7&gt;=66,SUM(AA8:AA17)/30*60,SUM(AA8:AA15)/24*60)</f>
        <v>60</v>
      </c>
      <c r="AB28" s="29">
        <f t="shared" si="4"/>
        <v>60</v>
      </c>
      <c r="AC28" s="29">
        <f t="shared" si="4"/>
        <v>60</v>
      </c>
      <c r="AD28" s="29">
        <f t="shared" si="4"/>
        <v>60</v>
      </c>
      <c r="AE28" s="29">
        <f t="shared" si="4"/>
        <v>60</v>
      </c>
      <c r="AF28" s="29">
        <f t="shared" ref="AF28:AH28" si="5">IF(AF7&gt;=66,SUM(AF8:AF17)/30*60,SUM(AF8:AF15)/24*60)</f>
        <v>60</v>
      </c>
      <c r="AG28" s="29">
        <f t="shared" si="5"/>
        <v>60</v>
      </c>
      <c r="AH28" s="29">
        <f t="shared" si="5"/>
        <v>60</v>
      </c>
      <c r="AI28" s="29">
        <f t="shared" ref="AI28" si="6">IF(AI7&gt;=66,SUM(AI8:AI17)/30*60,SUM(AI8:AI15)/24*60)</f>
        <v>60</v>
      </c>
      <c r="AJ28" s="29">
        <f t="shared" si="1"/>
        <v>60</v>
      </c>
      <c r="AK28" s="29">
        <f t="shared" ref="AK28" si="7">IF(AK7&gt;=66,SUM(AK8:AK17)/30*60,SUM(AK8:AK15)/24*60)</f>
        <v>60</v>
      </c>
      <c r="AL28" s="29">
        <f t="shared" si="1"/>
        <v>60</v>
      </c>
      <c r="AM28" s="29">
        <f t="shared" ref="AM28:AQ28" si="8">IF(AM7&gt;=66,SUM(AM8:AM17)/30*60,SUM(AM8:AM15)/24*60)</f>
        <v>60</v>
      </c>
      <c r="AN28" s="29">
        <f t="shared" si="8"/>
        <v>60</v>
      </c>
      <c r="AO28" s="29">
        <f t="shared" ref="AO28" si="9">IF(AO7&gt;=66,SUM(AO8:AO17)/30*60,SUM(AO8:AO15)/24*60)</f>
        <v>60</v>
      </c>
      <c r="AP28" s="29">
        <f t="shared" si="8"/>
        <v>60</v>
      </c>
      <c r="AQ28" s="29">
        <f t="shared" si="8"/>
        <v>60</v>
      </c>
      <c r="AR28" s="29">
        <f t="shared" si="1"/>
        <v>60</v>
      </c>
      <c r="AS28" s="29">
        <f t="shared" si="1"/>
        <v>60</v>
      </c>
    </row>
    <row r="29" spans="1:45" s="10" customFormat="1" ht="18" customHeight="1" thickTop="1" thickBot="1">
      <c r="A29" s="22"/>
      <c r="B29" s="22"/>
      <c r="C29" s="15"/>
      <c r="D29" s="15"/>
      <c r="E29" s="15"/>
      <c r="F29" s="15"/>
      <c r="G29" s="15"/>
      <c r="H29" s="1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  <c r="W29" s="15"/>
      <c r="X29" s="15"/>
      <c r="Y29" s="15"/>
      <c r="Z29" s="16"/>
      <c r="AA29" s="15"/>
      <c r="AB29" s="15"/>
      <c r="AC29" s="15"/>
      <c r="AD29" s="15"/>
      <c r="AE29" s="16"/>
      <c r="AF29" s="16"/>
      <c r="AG29" s="15"/>
      <c r="AH29" s="15"/>
      <c r="AI29" s="15"/>
      <c r="AJ29" s="15"/>
      <c r="AK29" s="16"/>
      <c r="AL29" s="15"/>
      <c r="AM29" s="15"/>
      <c r="AN29" s="15"/>
      <c r="AO29" s="16"/>
      <c r="AP29" s="16"/>
      <c r="AQ29" s="16"/>
      <c r="AR29" s="15"/>
      <c r="AS29" s="16"/>
    </row>
    <row r="30" spans="1:45" s="10" customFormat="1" ht="18" customHeight="1" thickTop="1" thickBot="1">
      <c r="A30" s="23" t="str">
        <f>IF(A28&gt;=60,"준수","미준수")</f>
        <v>준수</v>
      </c>
      <c r="B30" s="23" t="str">
        <f t="shared" ref="B30:AS30" si="10">IF(B28&gt;=60,"준수","미준수")</f>
        <v>준수</v>
      </c>
      <c r="C30" s="23" t="str">
        <f t="shared" ref="C30:H30" si="11">IF(C28&gt;=60,"준수","미준수")</f>
        <v>준수</v>
      </c>
      <c r="D30" s="23" t="str">
        <f t="shared" si="11"/>
        <v>준수</v>
      </c>
      <c r="E30" s="23" t="str">
        <f t="shared" si="11"/>
        <v>준수</v>
      </c>
      <c r="F30" s="23" t="str">
        <f t="shared" si="11"/>
        <v>준수</v>
      </c>
      <c r="G30" s="23" t="str">
        <f t="shared" si="11"/>
        <v>준수</v>
      </c>
      <c r="H30" s="23" t="str">
        <f t="shared" si="11"/>
        <v>준수</v>
      </c>
      <c r="I30" s="23" t="str">
        <f t="shared" si="10"/>
        <v>준수</v>
      </c>
      <c r="J30" s="23" t="str">
        <f t="shared" si="10"/>
        <v>준수</v>
      </c>
      <c r="K30" s="23" t="str">
        <f t="shared" ref="K30:M30" si="12">IF(K28&gt;=60,"준수","미준수")</f>
        <v>준수</v>
      </c>
      <c r="L30" s="23" t="str">
        <f t="shared" si="12"/>
        <v>준수</v>
      </c>
      <c r="M30" s="23" t="str">
        <f t="shared" si="12"/>
        <v>준수</v>
      </c>
      <c r="N30" s="23" t="str">
        <f t="shared" si="10"/>
        <v>준수</v>
      </c>
      <c r="O30" s="23" t="str">
        <f t="shared" si="10"/>
        <v>준수</v>
      </c>
      <c r="P30" s="23" t="str">
        <f t="shared" si="10"/>
        <v>준수</v>
      </c>
      <c r="Q30" s="23" t="str">
        <f t="shared" si="10"/>
        <v>준수</v>
      </c>
      <c r="R30" s="23" t="str">
        <f t="shared" si="10"/>
        <v>준수</v>
      </c>
      <c r="S30" s="23" t="str">
        <f t="shared" si="10"/>
        <v>준수</v>
      </c>
      <c r="T30" s="23" t="str">
        <f t="shared" ref="T30:V30" si="13">IF(T28&gt;=60,"준수","미준수")</f>
        <v>준수</v>
      </c>
      <c r="U30" s="23" t="str">
        <f t="shared" si="13"/>
        <v>준수</v>
      </c>
      <c r="V30" s="23" t="str">
        <f t="shared" si="13"/>
        <v>준수</v>
      </c>
      <c r="W30" s="23" t="str">
        <f t="shared" si="10"/>
        <v>준수</v>
      </c>
      <c r="X30" s="23" t="str">
        <f t="shared" si="10"/>
        <v>준수</v>
      </c>
      <c r="Y30" s="23" t="str">
        <f t="shared" si="10"/>
        <v>준수</v>
      </c>
      <c r="Z30" s="23" t="str">
        <f t="shared" si="10"/>
        <v>준수</v>
      </c>
      <c r="AA30" s="23" t="str">
        <f t="shared" ref="AA30:AE30" si="14">IF(AA28&gt;=60,"준수","미준수")</f>
        <v>준수</v>
      </c>
      <c r="AB30" s="23" t="str">
        <f t="shared" si="14"/>
        <v>준수</v>
      </c>
      <c r="AC30" s="23" t="str">
        <f t="shared" si="14"/>
        <v>준수</v>
      </c>
      <c r="AD30" s="23" t="str">
        <f t="shared" si="14"/>
        <v>준수</v>
      </c>
      <c r="AE30" s="23" t="str">
        <f t="shared" si="14"/>
        <v>준수</v>
      </c>
      <c r="AF30" s="23" t="str">
        <f t="shared" ref="AF30:AH30" si="15">IF(AF28&gt;=60,"준수","미준수")</f>
        <v>준수</v>
      </c>
      <c r="AG30" s="23" t="str">
        <f t="shared" si="15"/>
        <v>준수</v>
      </c>
      <c r="AH30" s="23" t="str">
        <f t="shared" si="15"/>
        <v>준수</v>
      </c>
      <c r="AI30" s="23" t="str">
        <f t="shared" ref="AI30" si="16">IF(AI28&gt;=60,"준수","미준수")</f>
        <v>준수</v>
      </c>
      <c r="AJ30" s="23" t="str">
        <f t="shared" si="10"/>
        <v>준수</v>
      </c>
      <c r="AK30" s="23" t="str">
        <f t="shared" ref="AK30" si="17">IF(AK28&gt;=60,"준수","미준수")</f>
        <v>준수</v>
      </c>
      <c r="AL30" s="23" t="str">
        <f t="shared" si="10"/>
        <v>준수</v>
      </c>
      <c r="AM30" s="23" t="str">
        <f t="shared" ref="AM30:AQ30" si="18">IF(AM28&gt;=60,"준수","미준수")</f>
        <v>준수</v>
      </c>
      <c r="AN30" s="23" t="str">
        <f t="shared" si="18"/>
        <v>준수</v>
      </c>
      <c r="AO30" s="23" t="str">
        <f t="shared" ref="AO30" si="19">IF(AO28&gt;=60,"준수","미준수")</f>
        <v>준수</v>
      </c>
      <c r="AP30" s="23" t="str">
        <f t="shared" si="18"/>
        <v>준수</v>
      </c>
      <c r="AQ30" s="23" t="str">
        <f t="shared" si="18"/>
        <v>준수</v>
      </c>
      <c r="AR30" s="23" t="str">
        <f t="shared" si="10"/>
        <v>준수</v>
      </c>
      <c r="AS30" s="23" t="str">
        <f t="shared" si="10"/>
        <v>준수</v>
      </c>
    </row>
    <row r="31" spans="1:45" s="10" customFormat="1" ht="18" customHeight="1" thickTop="1" thickBot="1">
      <c r="A31" s="20" t="s">
        <v>33</v>
      </c>
      <c r="B31" s="20"/>
      <c r="C31" s="15"/>
      <c r="D31" s="15"/>
      <c r="E31" s="15"/>
      <c r="F31" s="15"/>
      <c r="G31" s="15"/>
      <c r="H31" s="16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6"/>
      <c r="W31" s="15"/>
      <c r="X31" s="15"/>
      <c r="Y31" s="15"/>
      <c r="Z31" s="16"/>
      <c r="AA31" s="15"/>
      <c r="AB31" s="15"/>
      <c r="AC31" s="15"/>
      <c r="AD31" s="15"/>
      <c r="AE31" s="16"/>
      <c r="AF31" s="16"/>
      <c r="AG31" s="15"/>
      <c r="AH31" s="15"/>
      <c r="AI31" s="15"/>
      <c r="AJ31" s="15"/>
      <c r="AK31" s="16"/>
      <c r="AL31" s="15"/>
      <c r="AM31" s="15"/>
      <c r="AN31" s="15"/>
      <c r="AO31" s="16"/>
      <c r="AP31" s="16"/>
      <c r="AQ31" s="16"/>
      <c r="AR31" s="15"/>
      <c r="AS31" s="16"/>
    </row>
    <row r="32" spans="1:45" ht="18" customHeight="1" thickTop="1" thickBot="1">
      <c r="A32" s="18">
        <f>COUNTIF(A30:AS30, "준수")</f>
        <v>45</v>
      </c>
      <c r="B32" s="33"/>
      <c r="C32" s="4"/>
      <c r="D32" s="4"/>
      <c r="E32" s="4"/>
      <c r="F32" s="4"/>
      <c r="G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W32" s="4"/>
      <c r="X32" s="4"/>
      <c r="Y32" s="4"/>
      <c r="AA32" s="4"/>
      <c r="AB32" s="4"/>
      <c r="AC32" s="4"/>
      <c r="AD32" s="4"/>
      <c r="AG32" s="4"/>
      <c r="AH32" s="4"/>
      <c r="AI32" s="4"/>
      <c r="AJ32" s="4"/>
      <c r="AL32" s="4"/>
      <c r="AM32" s="4"/>
      <c r="AN32" s="4"/>
      <c r="AR32" s="4"/>
    </row>
    <row r="33" spans="1:45" ht="18" customHeight="1" thickTop="1">
      <c r="A33" s="17"/>
      <c r="B33" s="17"/>
      <c r="C33" s="4"/>
      <c r="D33" s="4"/>
      <c r="E33" s="4"/>
      <c r="F33" s="4"/>
      <c r="G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W33" s="4"/>
      <c r="X33" s="4"/>
      <c r="Y33" s="4"/>
      <c r="AA33" s="4"/>
      <c r="AB33" s="4"/>
      <c r="AC33" s="4"/>
      <c r="AD33" s="4"/>
      <c r="AG33" s="4"/>
      <c r="AH33" s="4"/>
      <c r="AI33" s="4"/>
      <c r="AJ33" s="4"/>
      <c r="AL33" s="4"/>
      <c r="AM33" s="4"/>
      <c r="AN33" s="4"/>
      <c r="AR33" s="4"/>
    </row>
    <row r="34" spans="1:45" ht="14.25" thickBot="1">
      <c r="A34" s="19" t="s">
        <v>24</v>
      </c>
      <c r="B34" s="19"/>
    </row>
    <row r="35" spans="1:45" ht="24" customHeight="1" thickTop="1" thickBot="1">
      <c r="A35" s="24">
        <f>SUM(A36:A37)</f>
        <v>90</v>
      </c>
      <c r="B35" s="24">
        <f t="shared" ref="B35:AS35" si="20">SUM(B36:B37)</f>
        <v>91.666666666666657</v>
      </c>
      <c r="C35" s="24">
        <f t="shared" ref="C35:H35" si="21">SUM(C36:C37)</f>
        <v>95</v>
      </c>
      <c r="D35" s="24">
        <f t="shared" si="21"/>
        <v>90</v>
      </c>
      <c r="E35" s="24">
        <f t="shared" si="21"/>
        <v>95</v>
      </c>
      <c r="F35" s="24">
        <f t="shared" si="21"/>
        <v>95</v>
      </c>
      <c r="G35" s="24">
        <f t="shared" si="21"/>
        <v>95</v>
      </c>
      <c r="H35" s="24">
        <f t="shared" si="21"/>
        <v>93.333333333333343</v>
      </c>
      <c r="I35" s="24">
        <f t="shared" si="20"/>
        <v>91.666666666666657</v>
      </c>
      <c r="J35" s="24">
        <f t="shared" si="20"/>
        <v>93.333333333333343</v>
      </c>
      <c r="K35" s="24">
        <f t="shared" ref="K35:M35" si="22">SUM(K36:K37)</f>
        <v>93.333333333333343</v>
      </c>
      <c r="L35" s="24">
        <f t="shared" si="22"/>
        <v>90</v>
      </c>
      <c r="M35" s="24">
        <f t="shared" si="22"/>
        <v>91.666666666666657</v>
      </c>
      <c r="N35" s="24">
        <f t="shared" si="20"/>
        <v>90</v>
      </c>
      <c r="O35" s="24">
        <f t="shared" si="20"/>
        <v>93.333333333333343</v>
      </c>
      <c r="P35" s="24">
        <f t="shared" si="20"/>
        <v>90</v>
      </c>
      <c r="Q35" s="24">
        <f t="shared" si="20"/>
        <v>90</v>
      </c>
      <c r="R35" s="24">
        <f t="shared" si="20"/>
        <v>93.333333333333343</v>
      </c>
      <c r="S35" s="24">
        <f t="shared" si="20"/>
        <v>95</v>
      </c>
      <c r="T35" s="24">
        <f t="shared" ref="T35:V35" si="23">SUM(T36:T37)</f>
        <v>95</v>
      </c>
      <c r="U35" s="24">
        <f t="shared" si="23"/>
        <v>93.333333333333343</v>
      </c>
      <c r="V35" s="24">
        <f t="shared" si="23"/>
        <v>90</v>
      </c>
      <c r="W35" s="24">
        <f t="shared" si="20"/>
        <v>90</v>
      </c>
      <c r="X35" s="24">
        <f t="shared" si="20"/>
        <v>95</v>
      </c>
      <c r="Y35" s="24">
        <f t="shared" si="20"/>
        <v>100</v>
      </c>
      <c r="Z35" s="24">
        <f t="shared" si="20"/>
        <v>100</v>
      </c>
      <c r="AA35" s="24">
        <f t="shared" ref="AA35:AE35" si="24">SUM(AA36:AA37)</f>
        <v>100</v>
      </c>
      <c r="AB35" s="24">
        <f t="shared" si="24"/>
        <v>100</v>
      </c>
      <c r="AC35" s="24">
        <f t="shared" si="24"/>
        <v>100</v>
      </c>
      <c r="AD35" s="24">
        <f t="shared" si="24"/>
        <v>95</v>
      </c>
      <c r="AE35" s="24">
        <f t="shared" si="24"/>
        <v>91.666666666666657</v>
      </c>
      <c r="AF35" s="24">
        <f t="shared" ref="AF35:AH35" si="25">SUM(AF36:AF37)</f>
        <v>90</v>
      </c>
      <c r="AG35" s="24">
        <f t="shared" si="25"/>
        <v>95</v>
      </c>
      <c r="AH35" s="24">
        <f t="shared" si="25"/>
        <v>95</v>
      </c>
      <c r="AI35" s="24">
        <f t="shared" ref="AI35" si="26">SUM(AI36:AI37)</f>
        <v>95</v>
      </c>
      <c r="AJ35" s="24">
        <f t="shared" si="20"/>
        <v>90</v>
      </c>
      <c r="AK35" s="24">
        <f t="shared" ref="AK35" si="27">SUM(AK36:AK37)</f>
        <v>100</v>
      </c>
      <c r="AL35" s="24">
        <f t="shared" si="20"/>
        <v>91.666666666666657</v>
      </c>
      <c r="AM35" s="24">
        <f t="shared" ref="AM35:AQ35" si="28">SUM(AM36:AM37)</f>
        <v>93.333333333333343</v>
      </c>
      <c r="AN35" s="24">
        <f t="shared" si="28"/>
        <v>90</v>
      </c>
      <c r="AO35" s="24">
        <f t="shared" ref="AO35" si="29">SUM(AO36:AO37)</f>
        <v>90</v>
      </c>
      <c r="AP35" s="24">
        <f t="shared" si="28"/>
        <v>100</v>
      </c>
      <c r="AQ35" s="24">
        <f t="shared" si="28"/>
        <v>90</v>
      </c>
      <c r="AR35" s="24">
        <f t="shared" si="20"/>
        <v>90</v>
      </c>
      <c r="AS35" s="24">
        <f t="shared" si="20"/>
        <v>93.333333333333343</v>
      </c>
    </row>
    <row r="36" spans="1:45" ht="24" customHeight="1" thickTop="1" thickBot="1">
      <c r="A36" s="28">
        <f t="shared" ref="A36:AS36" si="30">A28</f>
        <v>60</v>
      </c>
      <c r="B36" s="28">
        <f t="shared" si="30"/>
        <v>60</v>
      </c>
      <c r="C36" s="28">
        <f t="shared" si="30"/>
        <v>60</v>
      </c>
      <c r="D36" s="28">
        <f t="shared" si="30"/>
        <v>60</v>
      </c>
      <c r="E36" s="28">
        <f t="shared" si="30"/>
        <v>60</v>
      </c>
      <c r="F36" s="28">
        <f t="shared" si="30"/>
        <v>60</v>
      </c>
      <c r="G36" s="28">
        <f t="shared" si="30"/>
        <v>60</v>
      </c>
      <c r="H36" s="28">
        <f t="shared" si="30"/>
        <v>60</v>
      </c>
      <c r="I36" s="28">
        <f t="shared" si="30"/>
        <v>60</v>
      </c>
      <c r="J36" s="28">
        <f t="shared" si="30"/>
        <v>60</v>
      </c>
      <c r="K36" s="28">
        <f t="shared" si="30"/>
        <v>60</v>
      </c>
      <c r="L36" s="28">
        <f t="shared" si="30"/>
        <v>60</v>
      </c>
      <c r="M36" s="28">
        <f t="shared" si="30"/>
        <v>60</v>
      </c>
      <c r="N36" s="28">
        <f t="shared" si="30"/>
        <v>60</v>
      </c>
      <c r="O36" s="28">
        <f t="shared" si="30"/>
        <v>60</v>
      </c>
      <c r="P36" s="28">
        <f t="shared" si="30"/>
        <v>60</v>
      </c>
      <c r="Q36" s="28">
        <f t="shared" si="30"/>
        <v>60</v>
      </c>
      <c r="R36" s="28">
        <f t="shared" si="30"/>
        <v>60</v>
      </c>
      <c r="S36" s="28">
        <f t="shared" si="30"/>
        <v>60</v>
      </c>
      <c r="T36" s="28">
        <f t="shared" si="30"/>
        <v>60</v>
      </c>
      <c r="U36" s="28">
        <f t="shared" si="30"/>
        <v>60</v>
      </c>
      <c r="V36" s="28">
        <f t="shared" si="30"/>
        <v>60</v>
      </c>
      <c r="W36" s="28">
        <f t="shared" si="30"/>
        <v>60</v>
      </c>
      <c r="X36" s="28">
        <f t="shared" si="30"/>
        <v>60</v>
      </c>
      <c r="Y36" s="28">
        <f t="shared" si="30"/>
        <v>60</v>
      </c>
      <c r="Z36" s="28">
        <f t="shared" si="30"/>
        <v>60</v>
      </c>
      <c r="AA36" s="28">
        <f t="shared" si="30"/>
        <v>60</v>
      </c>
      <c r="AB36" s="28">
        <f t="shared" si="30"/>
        <v>60</v>
      </c>
      <c r="AC36" s="28">
        <f t="shared" si="30"/>
        <v>60</v>
      </c>
      <c r="AD36" s="28">
        <f t="shared" si="30"/>
        <v>60</v>
      </c>
      <c r="AE36" s="28">
        <f t="shared" si="30"/>
        <v>60</v>
      </c>
      <c r="AF36" s="28">
        <f t="shared" si="30"/>
        <v>60</v>
      </c>
      <c r="AG36" s="28">
        <f t="shared" si="30"/>
        <v>60</v>
      </c>
      <c r="AH36" s="28">
        <f t="shared" si="30"/>
        <v>60</v>
      </c>
      <c r="AI36" s="28">
        <f t="shared" si="30"/>
        <v>60</v>
      </c>
      <c r="AJ36" s="28">
        <f t="shared" si="30"/>
        <v>60</v>
      </c>
      <c r="AK36" s="28">
        <f t="shared" si="30"/>
        <v>60</v>
      </c>
      <c r="AL36" s="28">
        <f t="shared" si="30"/>
        <v>60</v>
      </c>
      <c r="AM36" s="28">
        <f t="shared" si="30"/>
        <v>60</v>
      </c>
      <c r="AN36" s="28">
        <f t="shared" si="30"/>
        <v>60</v>
      </c>
      <c r="AO36" s="28">
        <f t="shared" si="30"/>
        <v>60</v>
      </c>
      <c r="AP36" s="28">
        <f t="shared" si="30"/>
        <v>60</v>
      </c>
      <c r="AQ36" s="28">
        <f t="shared" si="30"/>
        <v>60</v>
      </c>
      <c r="AR36" s="28">
        <f t="shared" si="30"/>
        <v>60</v>
      </c>
      <c r="AS36" s="28">
        <f t="shared" si="30"/>
        <v>60</v>
      </c>
    </row>
    <row r="37" spans="1:45" ht="24" customHeight="1" thickTop="1">
      <c r="A37" s="28">
        <f t="shared" ref="A37:AS37" si="31">IF(A7&lt;66,SUM(A18:A25)/24*40,SUM(A18:A24)/21*40)</f>
        <v>30</v>
      </c>
      <c r="B37" s="28">
        <f t="shared" si="31"/>
        <v>31.666666666666664</v>
      </c>
      <c r="C37" s="28">
        <f t="shared" si="31"/>
        <v>35</v>
      </c>
      <c r="D37" s="28">
        <f t="shared" si="31"/>
        <v>30</v>
      </c>
      <c r="E37" s="28">
        <f t="shared" si="31"/>
        <v>35</v>
      </c>
      <c r="F37" s="28">
        <f t="shared" si="31"/>
        <v>35</v>
      </c>
      <c r="G37" s="28">
        <f t="shared" si="31"/>
        <v>35</v>
      </c>
      <c r="H37" s="28">
        <f t="shared" si="31"/>
        <v>33.333333333333336</v>
      </c>
      <c r="I37" s="28">
        <f t="shared" si="31"/>
        <v>31.666666666666664</v>
      </c>
      <c r="J37" s="28">
        <f t="shared" si="31"/>
        <v>33.333333333333336</v>
      </c>
      <c r="K37" s="28">
        <f t="shared" si="31"/>
        <v>33.333333333333336</v>
      </c>
      <c r="L37" s="28">
        <f t="shared" si="31"/>
        <v>30</v>
      </c>
      <c r="M37" s="28">
        <f t="shared" si="31"/>
        <v>31.666666666666664</v>
      </c>
      <c r="N37" s="28">
        <f t="shared" si="31"/>
        <v>30</v>
      </c>
      <c r="O37" s="28">
        <f t="shared" si="31"/>
        <v>33.333333333333336</v>
      </c>
      <c r="P37" s="28">
        <f t="shared" si="31"/>
        <v>30</v>
      </c>
      <c r="Q37" s="28">
        <f t="shared" si="31"/>
        <v>30</v>
      </c>
      <c r="R37" s="28">
        <f t="shared" si="31"/>
        <v>33.333333333333336</v>
      </c>
      <c r="S37" s="28">
        <f t="shared" si="31"/>
        <v>35</v>
      </c>
      <c r="T37" s="28">
        <f t="shared" si="31"/>
        <v>35</v>
      </c>
      <c r="U37" s="28">
        <f t="shared" si="31"/>
        <v>33.333333333333336</v>
      </c>
      <c r="V37" s="28">
        <f t="shared" si="31"/>
        <v>30</v>
      </c>
      <c r="W37" s="28">
        <f t="shared" si="31"/>
        <v>30</v>
      </c>
      <c r="X37" s="28">
        <f t="shared" si="31"/>
        <v>35</v>
      </c>
      <c r="Y37" s="28">
        <f t="shared" si="31"/>
        <v>40</v>
      </c>
      <c r="Z37" s="28">
        <f t="shared" si="31"/>
        <v>40</v>
      </c>
      <c r="AA37" s="28">
        <f t="shared" si="31"/>
        <v>40</v>
      </c>
      <c r="AB37" s="28">
        <f t="shared" si="31"/>
        <v>40</v>
      </c>
      <c r="AC37" s="28">
        <f t="shared" si="31"/>
        <v>40</v>
      </c>
      <c r="AD37" s="28">
        <f t="shared" si="31"/>
        <v>35</v>
      </c>
      <c r="AE37" s="28">
        <f t="shared" si="31"/>
        <v>31.666666666666664</v>
      </c>
      <c r="AF37" s="28">
        <f t="shared" si="31"/>
        <v>30</v>
      </c>
      <c r="AG37" s="28">
        <f t="shared" si="31"/>
        <v>35</v>
      </c>
      <c r="AH37" s="28">
        <f t="shared" si="31"/>
        <v>35</v>
      </c>
      <c r="AI37" s="28">
        <f t="shared" si="31"/>
        <v>35</v>
      </c>
      <c r="AJ37" s="28">
        <f t="shared" si="31"/>
        <v>30</v>
      </c>
      <c r="AK37" s="28">
        <f t="shared" si="31"/>
        <v>40</v>
      </c>
      <c r="AL37" s="28">
        <f t="shared" si="31"/>
        <v>31.666666666666664</v>
      </c>
      <c r="AM37" s="28">
        <f t="shared" si="31"/>
        <v>33.333333333333336</v>
      </c>
      <c r="AN37" s="28">
        <f t="shared" si="31"/>
        <v>30</v>
      </c>
      <c r="AO37" s="28">
        <f t="shared" si="31"/>
        <v>30</v>
      </c>
      <c r="AP37" s="28">
        <f t="shared" si="31"/>
        <v>40</v>
      </c>
      <c r="AQ37" s="28">
        <f t="shared" si="31"/>
        <v>30</v>
      </c>
      <c r="AR37" s="28">
        <f t="shared" si="31"/>
        <v>30</v>
      </c>
      <c r="AS37" s="28">
        <f t="shared" si="31"/>
        <v>33.333333333333336</v>
      </c>
    </row>
    <row r="48" spans="1:45">
      <c r="A48" t="e">
        <f>#REF!/#REF!</f>
        <v>#REF!</v>
      </c>
    </row>
  </sheetData>
  <mergeCells count="3">
    <mergeCell ref="A1:AS1"/>
    <mergeCell ref="A3:AS3"/>
    <mergeCell ref="A5:AS5"/>
  </mergeCells>
  <phoneticPr fontId="1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L48"/>
  <sheetViews>
    <sheetView zoomScale="80" zoomScaleNormal="80" workbookViewId="0">
      <pane xSplit="4" ySplit="1" topLeftCell="OS2" activePane="bottomRight" state="frozen"/>
      <selection pane="topRight" activeCell="E1" sqref="E1"/>
      <selection pane="bottomLeft" activeCell="A2" sqref="A2"/>
      <selection pane="bottomRight" activeCell="E6" sqref="E6:PL6"/>
    </sheetView>
  </sheetViews>
  <sheetFormatPr defaultRowHeight="13.5"/>
  <cols>
    <col min="1" max="1" width="9.88671875" style="1" customWidth="1"/>
    <col min="2" max="2" width="7.109375" style="1" customWidth="1"/>
    <col min="3" max="3" width="41.5546875" customWidth="1"/>
    <col min="4" max="4" width="10.44140625" customWidth="1"/>
    <col min="5" max="428" width="9" customWidth="1"/>
  </cols>
  <sheetData>
    <row r="1" spans="1:428" ht="77.25" customHeight="1">
      <c r="A1" s="60" t="s">
        <v>667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0"/>
      <c r="IS1" s="60"/>
      <c r="IT1" s="60"/>
      <c r="IU1" s="60"/>
      <c r="IV1" s="60"/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0"/>
      <c r="JQ1" s="60"/>
      <c r="JR1" s="60"/>
      <c r="JS1" s="60"/>
      <c r="JT1" s="60"/>
      <c r="JU1" s="60"/>
      <c r="JV1" s="60"/>
      <c r="JW1" s="60"/>
      <c r="JX1" s="60"/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0"/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0"/>
      <c r="OC1" s="60"/>
      <c r="OD1" s="60"/>
      <c r="OE1" s="60"/>
      <c r="OF1" s="60"/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0"/>
      <c r="PE1" s="60"/>
      <c r="PF1" s="60"/>
      <c r="PG1" s="60"/>
      <c r="PH1" s="60"/>
      <c r="PI1" s="60"/>
      <c r="PJ1" s="60"/>
      <c r="PK1" s="60"/>
      <c r="PL1" s="60"/>
    </row>
    <row r="2" spans="1:428" ht="25.5" customHeight="1">
      <c r="A2" s="85" t="s">
        <v>668</v>
      </c>
      <c r="B2" s="85"/>
      <c r="C2" s="85"/>
      <c r="D2" s="85"/>
    </row>
    <row r="3" spans="1:428"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</row>
    <row r="4" spans="1:428">
      <c r="D4" s="8" t="s">
        <v>7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>
        <v>11</v>
      </c>
      <c r="P4">
        <v>12</v>
      </c>
      <c r="Q4">
        <v>13</v>
      </c>
      <c r="R4">
        <v>14</v>
      </c>
      <c r="S4">
        <v>15</v>
      </c>
      <c r="T4">
        <v>16</v>
      </c>
      <c r="U4">
        <v>17</v>
      </c>
      <c r="V4">
        <v>18</v>
      </c>
      <c r="W4">
        <v>19</v>
      </c>
      <c r="X4">
        <v>20</v>
      </c>
      <c r="Y4">
        <v>21</v>
      </c>
      <c r="Z4">
        <v>22</v>
      </c>
      <c r="AA4">
        <v>23</v>
      </c>
      <c r="AB4">
        <v>24</v>
      </c>
      <c r="AC4">
        <v>25</v>
      </c>
      <c r="AD4">
        <v>26</v>
      </c>
      <c r="AE4">
        <v>27</v>
      </c>
      <c r="AF4">
        <v>28</v>
      </c>
      <c r="AG4">
        <v>29</v>
      </c>
      <c r="AH4">
        <v>30</v>
      </c>
      <c r="AI4">
        <v>31</v>
      </c>
      <c r="AJ4">
        <v>32</v>
      </c>
      <c r="AK4">
        <v>33</v>
      </c>
      <c r="AL4">
        <v>34</v>
      </c>
      <c r="AM4">
        <v>35</v>
      </c>
      <c r="AN4">
        <v>36</v>
      </c>
      <c r="AO4">
        <v>37</v>
      </c>
      <c r="AP4">
        <v>38</v>
      </c>
      <c r="AQ4">
        <v>39</v>
      </c>
      <c r="AR4">
        <v>40</v>
      </c>
      <c r="AS4">
        <v>41</v>
      </c>
      <c r="AT4">
        <v>42</v>
      </c>
      <c r="AU4">
        <v>43</v>
      </c>
      <c r="AV4">
        <v>44</v>
      </c>
      <c r="AW4">
        <v>45</v>
      </c>
      <c r="AX4">
        <v>46</v>
      </c>
      <c r="AY4">
        <v>47</v>
      </c>
      <c r="AZ4">
        <v>48</v>
      </c>
      <c r="BA4">
        <v>49</v>
      </c>
      <c r="BB4">
        <v>50</v>
      </c>
      <c r="BC4">
        <v>51</v>
      </c>
      <c r="BD4">
        <v>52</v>
      </c>
      <c r="BE4">
        <v>53</v>
      </c>
      <c r="BF4">
        <v>54</v>
      </c>
      <c r="BG4">
        <v>55</v>
      </c>
      <c r="BH4">
        <v>56</v>
      </c>
      <c r="BI4">
        <v>57</v>
      </c>
      <c r="BJ4">
        <v>58</v>
      </c>
      <c r="BK4">
        <v>59</v>
      </c>
      <c r="BL4">
        <v>60</v>
      </c>
      <c r="BM4">
        <v>61</v>
      </c>
      <c r="BN4">
        <v>62</v>
      </c>
      <c r="BO4">
        <v>63</v>
      </c>
      <c r="BP4">
        <v>64</v>
      </c>
      <c r="BQ4">
        <v>65</v>
      </c>
      <c r="BR4">
        <v>66</v>
      </c>
      <c r="BS4">
        <v>67</v>
      </c>
      <c r="BT4">
        <v>68</v>
      </c>
      <c r="BU4">
        <v>69</v>
      </c>
      <c r="BV4">
        <v>70</v>
      </c>
      <c r="BW4">
        <v>71</v>
      </c>
      <c r="BX4">
        <v>72</v>
      </c>
      <c r="BY4">
        <v>73</v>
      </c>
      <c r="BZ4">
        <v>74</v>
      </c>
      <c r="CA4">
        <v>75</v>
      </c>
      <c r="CB4">
        <v>76</v>
      </c>
      <c r="CC4">
        <v>77</v>
      </c>
      <c r="CD4">
        <v>78</v>
      </c>
      <c r="CE4">
        <v>79</v>
      </c>
      <c r="CF4">
        <v>80</v>
      </c>
      <c r="CG4">
        <v>81</v>
      </c>
      <c r="CH4">
        <v>82</v>
      </c>
      <c r="CI4">
        <v>83</v>
      </c>
      <c r="CJ4">
        <v>84</v>
      </c>
      <c r="CK4">
        <v>85</v>
      </c>
      <c r="CL4">
        <v>86</v>
      </c>
      <c r="CM4">
        <v>87</v>
      </c>
      <c r="CN4">
        <v>88</v>
      </c>
      <c r="CO4">
        <v>89</v>
      </c>
      <c r="CP4">
        <v>90</v>
      </c>
      <c r="CQ4">
        <v>91</v>
      </c>
      <c r="CR4">
        <v>92</v>
      </c>
      <c r="CS4">
        <v>93</v>
      </c>
      <c r="CT4">
        <v>94</v>
      </c>
      <c r="CU4">
        <v>95</v>
      </c>
      <c r="CV4">
        <v>96</v>
      </c>
      <c r="CW4">
        <v>97</v>
      </c>
      <c r="CX4">
        <v>98</v>
      </c>
      <c r="CY4">
        <v>99</v>
      </c>
      <c r="CZ4">
        <v>100</v>
      </c>
      <c r="DA4">
        <v>101</v>
      </c>
      <c r="DB4">
        <v>102</v>
      </c>
      <c r="DC4">
        <v>103</v>
      </c>
      <c r="DD4">
        <v>104</v>
      </c>
      <c r="DE4">
        <v>105</v>
      </c>
      <c r="DF4">
        <v>106</v>
      </c>
      <c r="DG4">
        <v>107</v>
      </c>
      <c r="DH4">
        <v>108</v>
      </c>
      <c r="DI4">
        <v>109</v>
      </c>
      <c r="DJ4">
        <v>110</v>
      </c>
      <c r="DK4">
        <v>111</v>
      </c>
      <c r="DL4">
        <v>112</v>
      </c>
      <c r="DM4">
        <v>113</v>
      </c>
      <c r="DN4">
        <v>114</v>
      </c>
      <c r="DO4">
        <v>115</v>
      </c>
      <c r="DP4">
        <v>116</v>
      </c>
      <c r="DQ4">
        <v>117</v>
      </c>
      <c r="DR4">
        <v>118</v>
      </c>
      <c r="DS4">
        <v>119</v>
      </c>
      <c r="DT4">
        <v>120</v>
      </c>
      <c r="DU4">
        <v>121</v>
      </c>
      <c r="DV4">
        <v>122</v>
      </c>
      <c r="DW4">
        <v>123</v>
      </c>
      <c r="DX4">
        <v>124</v>
      </c>
      <c r="DY4">
        <v>125</v>
      </c>
      <c r="DZ4">
        <v>126</v>
      </c>
      <c r="EA4">
        <v>127</v>
      </c>
      <c r="EB4">
        <v>128</v>
      </c>
      <c r="EC4">
        <v>129</v>
      </c>
      <c r="ED4">
        <v>130</v>
      </c>
      <c r="EE4">
        <v>131</v>
      </c>
      <c r="EF4">
        <v>132</v>
      </c>
      <c r="EG4">
        <v>133</v>
      </c>
      <c r="EH4">
        <v>134</v>
      </c>
      <c r="EI4">
        <v>135</v>
      </c>
      <c r="EJ4">
        <v>136</v>
      </c>
      <c r="EK4">
        <v>137</v>
      </c>
      <c r="EL4">
        <v>138</v>
      </c>
      <c r="EM4">
        <v>139</v>
      </c>
      <c r="EN4">
        <v>140</v>
      </c>
      <c r="EO4">
        <v>141</v>
      </c>
      <c r="EP4">
        <v>142</v>
      </c>
      <c r="EQ4">
        <v>143</v>
      </c>
      <c r="ER4">
        <v>144</v>
      </c>
      <c r="ES4">
        <v>145</v>
      </c>
      <c r="ET4">
        <v>146</v>
      </c>
      <c r="EU4">
        <v>147</v>
      </c>
      <c r="EV4">
        <v>148</v>
      </c>
      <c r="EW4">
        <v>149</v>
      </c>
      <c r="EX4">
        <v>150</v>
      </c>
      <c r="EY4">
        <v>151</v>
      </c>
      <c r="EZ4">
        <v>152</v>
      </c>
      <c r="FA4">
        <v>153</v>
      </c>
      <c r="FB4">
        <v>154</v>
      </c>
      <c r="FC4">
        <v>155</v>
      </c>
      <c r="FD4">
        <v>156</v>
      </c>
      <c r="FE4">
        <v>157</v>
      </c>
      <c r="FF4">
        <v>158</v>
      </c>
      <c r="FG4">
        <v>159</v>
      </c>
      <c r="FH4">
        <v>160</v>
      </c>
      <c r="FI4">
        <v>161</v>
      </c>
      <c r="FJ4">
        <v>162</v>
      </c>
      <c r="FK4">
        <v>163</v>
      </c>
      <c r="FL4">
        <v>164</v>
      </c>
      <c r="FM4">
        <v>165</v>
      </c>
      <c r="FN4">
        <v>166</v>
      </c>
      <c r="FO4">
        <v>167</v>
      </c>
      <c r="FP4">
        <v>168</v>
      </c>
      <c r="FQ4">
        <v>169</v>
      </c>
      <c r="FR4">
        <v>170</v>
      </c>
      <c r="FS4">
        <v>171</v>
      </c>
      <c r="FT4">
        <v>172</v>
      </c>
      <c r="FU4">
        <v>173</v>
      </c>
      <c r="FV4">
        <v>174</v>
      </c>
      <c r="FW4">
        <v>175</v>
      </c>
      <c r="FX4">
        <v>176</v>
      </c>
      <c r="FY4">
        <v>177</v>
      </c>
      <c r="FZ4">
        <v>178</v>
      </c>
      <c r="GA4">
        <v>179</v>
      </c>
      <c r="GB4">
        <v>180</v>
      </c>
      <c r="GC4">
        <v>181</v>
      </c>
      <c r="GD4">
        <v>182</v>
      </c>
      <c r="GE4">
        <v>183</v>
      </c>
      <c r="GF4">
        <v>184</v>
      </c>
      <c r="GG4">
        <v>185</v>
      </c>
      <c r="GH4">
        <v>186</v>
      </c>
      <c r="GI4">
        <v>187</v>
      </c>
      <c r="GJ4">
        <v>188</v>
      </c>
      <c r="GK4">
        <v>189</v>
      </c>
      <c r="GL4">
        <v>190</v>
      </c>
      <c r="GM4">
        <v>191</v>
      </c>
      <c r="GN4">
        <v>192</v>
      </c>
      <c r="GO4">
        <v>193</v>
      </c>
      <c r="GP4">
        <v>194</v>
      </c>
      <c r="GQ4">
        <v>195</v>
      </c>
      <c r="GR4">
        <v>196</v>
      </c>
      <c r="GS4">
        <v>197</v>
      </c>
      <c r="GT4">
        <v>198</v>
      </c>
      <c r="GU4">
        <v>199</v>
      </c>
      <c r="GV4">
        <v>200</v>
      </c>
      <c r="GW4">
        <v>201</v>
      </c>
      <c r="GX4">
        <v>202</v>
      </c>
      <c r="GY4">
        <v>203</v>
      </c>
      <c r="GZ4">
        <v>204</v>
      </c>
      <c r="HA4">
        <v>205</v>
      </c>
      <c r="HB4">
        <v>206</v>
      </c>
      <c r="HC4">
        <v>207</v>
      </c>
      <c r="HD4">
        <v>208</v>
      </c>
      <c r="HE4">
        <v>209</v>
      </c>
      <c r="HF4">
        <v>210</v>
      </c>
      <c r="HG4">
        <v>211</v>
      </c>
      <c r="HH4">
        <v>212</v>
      </c>
      <c r="HI4">
        <v>213</v>
      </c>
      <c r="HJ4">
        <v>214</v>
      </c>
      <c r="HK4">
        <v>215</v>
      </c>
      <c r="HL4">
        <v>216</v>
      </c>
      <c r="HM4">
        <v>217</v>
      </c>
      <c r="HN4">
        <v>218</v>
      </c>
      <c r="HO4">
        <v>219</v>
      </c>
      <c r="HP4">
        <v>220</v>
      </c>
      <c r="HQ4">
        <v>221</v>
      </c>
      <c r="HR4">
        <v>222</v>
      </c>
      <c r="HS4">
        <v>223</v>
      </c>
      <c r="HT4">
        <v>224</v>
      </c>
      <c r="HU4">
        <v>225</v>
      </c>
      <c r="HV4">
        <v>226</v>
      </c>
      <c r="HW4">
        <v>227</v>
      </c>
      <c r="HX4">
        <v>228</v>
      </c>
      <c r="HY4">
        <v>229</v>
      </c>
      <c r="HZ4">
        <v>230</v>
      </c>
      <c r="IA4">
        <v>231</v>
      </c>
      <c r="IB4">
        <v>232</v>
      </c>
      <c r="IC4">
        <v>233</v>
      </c>
      <c r="ID4">
        <v>234</v>
      </c>
      <c r="IE4">
        <v>235</v>
      </c>
      <c r="IF4">
        <v>236</v>
      </c>
      <c r="IG4">
        <v>237</v>
      </c>
      <c r="IH4">
        <v>238</v>
      </c>
      <c r="II4">
        <v>239</v>
      </c>
      <c r="IJ4">
        <v>240</v>
      </c>
      <c r="IK4">
        <v>241</v>
      </c>
      <c r="IL4">
        <v>242</v>
      </c>
      <c r="IM4">
        <v>243</v>
      </c>
      <c r="IN4">
        <v>244</v>
      </c>
      <c r="IO4">
        <v>245</v>
      </c>
      <c r="IP4">
        <v>246</v>
      </c>
      <c r="IQ4">
        <v>247</v>
      </c>
      <c r="IR4">
        <v>248</v>
      </c>
      <c r="IS4">
        <v>249</v>
      </c>
      <c r="IT4">
        <v>250</v>
      </c>
      <c r="IU4">
        <v>251</v>
      </c>
      <c r="IV4">
        <v>252</v>
      </c>
      <c r="IW4">
        <v>253</v>
      </c>
      <c r="IX4">
        <v>254</v>
      </c>
      <c r="IY4">
        <v>255</v>
      </c>
      <c r="IZ4">
        <v>256</v>
      </c>
      <c r="JA4">
        <v>257</v>
      </c>
      <c r="JB4">
        <v>258</v>
      </c>
      <c r="JC4">
        <v>259</v>
      </c>
      <c r="JD4">
        <v>260</v>
      </c>
      <c r="JE4">
        <v>261</v>
      </c>
      <c r="JF4">
        <v>262</v>
      </c>
      <c r="JG4">
        <v>263</v>
      </c>
      <c r="JH4">
        <v>264</v>
      </c>
      <c r="JI4">
        <v>265</v>
      </c>
      <c r="JJ4">
        <v>266</v>
      </c>
      <c r="JK4">
        <v>267</v>
      </c>
      <c r="JL4">
        <v>268</v>
      </c>
      <c r="JM4">
        <v>269</v>
      </c>
      <c r="JN4">
        <v>270</v>
      </c>
      <c r="JO4">
        <v>271</v>
      </c>
      <c r="JP4">
        <v>272</v>
      </c>
      <c r="JQ4">
        <v>273</v>
      </c>
      <c r="JR4">
        <v>274</v>
      </c>
      <c r="JS4">
        <v>275</v>
      </c>
      <c r="JT4">
        <v>276</v>
      </c>
      <c r="JU4">
        <v>277</v>
      </c>
      <c r="JV4">
        <v>278</v>
      </c>
      <c r="JW4">
        <v>279</v>
      </c>
      <c r="JX4">
        <v>280</v>
      </c>
      <c r="JY4">
        <v>281</v>
      </c>
      <c r="JZ4">
        <v>282</v>
      </c>
      <c r="KA4">
        <v>283</v>
      </c>
      <c r="KB4">
        <v>284</v>
      </c>
      <c r="KC4">
        <v>285</v>
      </c>
      <c r="KD4">
        <v>286</v>
      </c>
      <c r="KE4">
        <v>287</v>
      </c>
      <c r="KF4">
        <v>288</v>
      </c>
      <c r="KG4">
        <v>289</v>
      </c>
      <c r="KH4">
        <v>290</v>
      </c>
      <c r="KI4">
        <v>291</v>
      </c>
      <c r="KJ4">
        <v>292</v>
      </c>
      <c r="KK4">
        <v>293</v>
      </c>
      <c r="KL4">
        <v>294</v>
      </c>
      <c r="KM4">
        <v>295</v>
      </c>
      <c r="KN4">
        <v>296</v>
      </c>
      <c r="KO4">
        <v>297</v>
      </c>
      <c r="KP4">
        <v>298</v>
      </c>
      <c r="KQ4">
        <v>299</v>
      </c>
      <c r="KR4">
        <v>300</v>
      </c>
      <c r="KS4">
        <v>301</v>
      </c>
      <c r="KT4">
        <v>302</v>
      </c>
      <c r="KU4">
        <v>303</v>
      </c>
      <c r="KV4">
        <v>304</v>
      </c>
      <c r="KW4">
        <v>305</v>
      </c>
      <c r="KX4">
        <v>306</v>
      </c>
      <c r="KY4">
        <v>307</v>
      </c>
      <c r="KZ4">
        <v>308</v>
      </c>
      <c r="LA4">
        <v>309</v>
      </c>
      <c r="LB4">
        <v>310</v>
      </c>
      <c r="LC4">
        <v>311</v>
      </c>
      <c r="LD4">
        <v>312</v>
      </c>
      <c r="LE4">
        <v>313</v>
      </c>
      <c r="LF4">
        <v>314</v>
      </c>
      <c r="LG4">
        <v>315</v>
      </c>
      <c r="LH4">
        <v>316</v>
      </c>
      <c r="LI4">
        <v>317</v>
      </c>
      <c r="LJ4">
        <v>318</v>
      </c>
      <c r="LK4">
        <v>319</v>
      </c>
      <c r="LL4">
        <v>320</v>
      </c>
      <c r="LM4">
        <v>321</v>
      </c>
      <c r="LN4">
        <v>322</v>
      </c>
      <c r="LO4">
        <v>323</v>
      </c>
      <c r="LP4">
        <v>324</v>
      </c>
      <c r="LQ4">
        <v>325</v>
      </c>
      <c r="LR4">
        <v>326</v>
      </c>
      <c r="LS4">
        <v>327</v>
      </c>
      <c r="LT4">
        <v>328</v>
      </c>
      <c r="LU4">
        <v>329</v>
      </c>
      <c r="LV4">
        <v>330</v>
      </c>
      <c r="LW4">
        <v>331</v>
      </c>
      <c r="LX4">
        <v>332</v>
      </c>
      <c r="LY4">
        <v>333</v>
      </c>
      <c r="LZ4">
        <v>334</v>
      </c>
      <c r="MA4">
        <v>335</v>
      </c>
      <c r="MB4">
        <v>336</v>
      </c>
      <c r="MC4">
        <v>337</v>
      </c>
      <c r="MD4">
        <v>338</v>
      </c>
      <c r="ME4">
        <v>339</v>
      </c>
      <c r="MF4">
        <v>340</v>
      </c>
      <c r="MG4">
        <v>341</v>
      </c>
      <c r="MH4">
        <v>342</v>
      </c>
      <c r="MI4">
        <v>343</v>
      </c>
      <c r="MJ4">
        <v>344</v>
      </c>
      <c r="MK4">
        <v>345</v>
      </c>
      <c r="ML4">
        <v>346</v>
      </c>
      <c r="MM4">
        <v>347</v>
      </c>
      <c r="MN4">
        <v>348</v>
      </c>
      <c r="MO4">
        <v>349</v>
      </c>
      <c r="MP4">
        <v>350</v>
      </c>
      <c r="MQ4">
        <v>351</v>
      </c>
      <c r="MR4">
        <v>352</v>
      </c>
      <c r="MS4">
        <v>353</v>
      </c>
      <c r="MT4">
        <v>354</v>
      </c>
      <c r="MU4">
        <v>355</v>
      </c>
      <c r="MV4">
        <v>356</v>
      </c>
      <c r="MW4">
        <v>357</v>
      </c>
      <c r="MX4">
        <v>358</v>
      </c>
      <c r="MY4">
        <v>359</v>
      </c>
      <c r="MZ4">
        <v>360</v>
      </c>
      <c r="NA4">
        <v>361</v>
      </c>
      <c r="NB4">
        <v>362</v>
      </c>
      <c r="NC4">
        <v>363</v>
      </c>
      <c r="ND4">
        <v>364</v>
      </c>
      <c r="NE4">
        <v>365</v>
      </c>
      <c r="NF4">
        <v>366</v>
      </c>
      <c r="NG4">
        <v>367</v>
      </c>
      <c r="NH4">
        <v>368</v>
      </c>
      <c r="NI4">
        <v>369</v>
      </c>
      <c r="NJ4">
        <v>370</v>
      </c>
      <c r="NK4">
        <v>371</v>
      </c>
      <c r="NL4">
        <v>372</v>
      </c>
      <c r="NM4">
        <v>373</v>
      </c>
      <c r="NN4">
        <v>374</v>
      </c>
      <c r="NO4">
        <v>375</v>
      </c>
      <c r="NP4">
        <v>376</v>
      </c>
      <c r="NQ4">
        <v>377</v>
      </c>
      <c r="NR4">
        <v>378</v>
      </c>
      <c r="NS4">
        <v>379</v>
      </c>
      <c r="NT4">
        <v>380</v>
      </c>
      <c r="NU4">
        <v>381</v>
      </c>
      <c r="NV4">
        <v>382</v>
      </c>
      <c r="NW4">
        <v>383</v>
      </c>
      <c r="NX4">
        <v>384</v>
      </c>
      <c r="NY4">
        <v>385</v>
      </c>
      <c r="NZ4">
        <v>386</v>
      </c>
      <c r="OA4">
        <v>387</v>
      </c>
      <c r="OB4">
        <v>388</v>
      </c>
      <c r="OC4">
        <v>389</v>
      </c>
      <c r="OD4">
        <v>390</v>
      </c>
      <c r="OE4">
        <v>391</v>
      </c>
      <c r="OF4">
        <v>392</v>
      </c>
      <c r="OG4">
        <v>393</v>
      </c>
      <c r="OH4">
        <v>394</v>
      </c>
      <c r="OI4">
        <v>395</v>
      </c>
      <c r="OJ4">
        <v>396</v>
      </c>
      <c r="OK4">
        <v>397</v>
      </c>
      <c r="OL4">
        <v>398</v>
      </c>
      <c r="OM4">
        <v>399</v>
      </c>
      <c r="ON4">
        <v>400</v>
      </c>
      <c r="OO4">
        <v>401</v>
      </c>
      <c r="OP4">
        <v>402</v>
      </c>
      <c r="OQ4">
        <v>403</v>
      </c>
      <c r="OR4">
        <v>404</v>
      </c>
      <c r="OS4">
        <v>405</v>
      </c>
      <c r="OT4">
        <v>406</v>
      </c>
      <c r="OU4">
        <v>407</v>
      </c>
      <c r="OV4">
        <v>408</v>
      </c>
      <c r="OW4">
        <v>409</v>
      </c>
      <c r="OX4">
        <v>410</v>
      </c>
      <c r="OY4">
        <v>411</v>
      </c>
      <c r="OZ4">
        <v>412</v>
      </c>
      <c r="PA4">
        <v>413</v>
      </c>
      <c r="PB4">
        <v>414</v>
      </c>
      <c r="PC4">
        <v>415</v>
      </c>
      <c r="PD4">
        <v>416</v>
      </c>
      <c r="PE4">
        <v>417</v>
      </c>
      <c r="PF4">
        <v>418</v>
      </c>
      <c r="PG4">
        <v>419</v>
      </c>
      <c r="PH4">
        <v>420</v>
      </c>
      <c r="PI4">
        <v>421</v>
      </c>
      <c r="PJ4">
        <v>422</v>
      </c>
      <c r="PK4">
        <v>423</v>
      </c>
      <c r="PL4">
        <v>424</v>
      </c>
    </row>
    <row r="5" spans="1:428" ht="18" customHeight="1">
      <c r="A5" s="86" t="s">
        <v>2</v>
      </c>
      <c r="B5" s="86" t="s">
        <v>0</v>
      </c>
      <c r="C5" s="2" t="s">
        <v>1</v>
      </c>
      <c r="D5" s="88" t="s">
        <v>17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62"/>
      <c r="HJ5" s="62"/>
      <c r="HK5" s="62"/>
      <c r="HL5" s="62"/>
      <c r="HM5" s="62"/>
      <c r="HN5" s="62"/>
      <c r="HO5" s="62"/>
      <c r="HP5" s="62"/>
      <c r="HQ5" s="62"/>
      <c r="HR5" s="62"/>
      <c r="HS5" s="62"/>
      <c r="HT5" s="62"/>
      <c r="HU5" s="62"/>
      <c r="HV5" s="62"/>
      <c r="HW5" s="62"/>
      <c r="HX5" s="62"/>
      <c r="HY5" s="62"/>
      <c r="HZ5" s="62"/>
      <c r="IA5" s="62"/>
      <c r="IB5" s="62"/>
      <c r="IC5" s="62"/>
      <c r="ID5" s="62"/>
      <c r="IE5" s="62"/>
      <c r="IF5" s="62"/>
      <c r="IG5" s="62"/>
      <c r="IH5" s="62"/>
      <c r="II5" s="62"/>
      <c r="IJ5" s="62"/>
      <c r="IK5" s="62"/>
      <c r="IL5" s="62"/>
      <c r="IM5" s="62"/>
      <c r="IN5" s="62"/>
      <c r="IO5" s="62"/>
      <c r="IP5" s="62"/>
      <c r="IQ5" s="62"/>
      <c r="IR5" s="62"/>
      <c r="IS5" s="62"/>
      <c r="IT5" s="62"/>
      <c r="IU5" s="62"/>
      <c r="IV5" s="62"/>
      <c r="IW5" s="62"/>
      <c r="IX5" s="62"/>
      <c r="IY5" s="62"/>
      <c r="IZ5" s="62"/>
      <c r="JA5" s="62"/>
      <c r="JB5" s="62"/>
      <c r="JC5" s="62"/>
      <c r="JD5" s="62"/>
      <c r="JE5" s="62"/>
      <c r="JF5" s="62"/>
      <c r="JG5" s="62"/>
      <c r="JH5" s="62"/>
      <c r="JI5" s="62"/>
      <c r="JJ5" s="62"/>
      <c r="JK5" s="62"/>
      <c r="JL5" s="62"/>
      <c r="JM5" s="62"/>
      <c r="JN5" s="62"/>
      <c r="JO5" s="62"/>
      <c r="JP5" s="62"/>
      <c r="JQ5" s="62"/>
      <c r="JR5" s="62"/>
      <c r="JS5" s="62"/>
      <c r="JT5" s="62"/>
      <c r="JU5" s="62"/>
      <c r="JV5" s="62"/>
      <c r="JW5" s="62"/>
      <c r="JX5" s="62"/>
      <c r="JY5" s="62"/>
      <c r="JZ5" s="62"/>
      <c r="KA5" s="62"/>
      <c r="KB5" s="62"/>
      <c r="KC5" s="62"/>
      <c r="KD5" s="62"/>
      <c r="KE5" s="62"/>
      <c r="KF5" s="62"/>
      <c r="KG5" s="62"/>
      <c r="KH5" s="62"/>
      <c r="KI5" s="62"/>
      <c r="KJ5" s="62"/>
      <c r="KK5" s="62"/>
      <c r="KL5" s="62"/>
      <c r="KM5" s="62"/>
      <c r="KN5" s="62"/>
      <c r="KO5" s="62"/>
      <c r="KP5" s="62"/>
      <c r="KQ5" s="62"/>
      <c r="KR5" s="62"/>
      <c r="KS5" s="62"/>
      <c r="KT5" s="62"/>
      <c r="KU5" s="62"/>
      <c r="KV5" s="62"/>
      <c r="KW5" s="62"/>
      <c r="KX5" s="62"/>
      <c r="KY5" s="62"/>
      <c r="KZ5" s="62"/>
      <c r="LA5" s="62"/>
      <c r="LB5" s="62"/>
      <c r="LC5" s="62"/>
      <c r="LD5" s="62"/>
      <c r="LE5" s="62"/>
      <c r="LF5" s="62"/>
      <c r="LG5" s="62"/>
      <c r="LH5" s="62"/>
      <c r="LI5" s="62"/>
      <c r="LJ5" s="62"/>
      <c r="LK5" s="62"/>
      <c r="LL5" s="62"/>
      <c r="LM5" s="62"/>
      <c r="LN5" s="62"/>
      <c r="LO5" s="62"/>
      <c r="LP5" s="62"/>
      <c r="LQ5" s="62"/>
      <c r="LR5" s="62"/>
      <c r="LS5" s="62"/>
      <c r="LT5" s="62"/>
      <c r="LU5" s="62"/>
      <c r="LV5" s="62"/>
      <c r="LW5" s="62"/>
      <c r="LX5" s="62"/>
      <c r="LY5" s="62"/>
      <c r="LZ5" s="62"/>
      <c r="MA5" s="62"/>
      <c r="MB5" s="62"/>
      <c r="MC5" s="62"/>
      <c r="MD5" s="62"/>
      <c r="ME5" s="62"/>
      <c r="MF5" s="62"/>
      <c r="MG5" s="62"/>
      <c r="MH5" s="62"/>
      <c r="MI5" s="62"/>
      <c r="MJ5" s="62"/>
      <c r="MK5" s="62"/>
      <c r="ML5" s="62"/>
      <c r="MM5" s="62"/>
      <c r="MN5" s="62"/>
      <c r="MO5" s="62"/>
      <c r="MP5" s="62"/>
      <c r="MQ5" s="62"/>
      <c r="MR5" s="62"/>
      <c r="MS5" s="62"/>
      <c r="MT5" s="62"/>
      <c r="MU5" s="62"/>
      <c r="MV5" s="62"/>
      <c r="MW5" s="62"/>
      <c r="MX5" s="62"/>
      <c r="MY5" s="62"/>
      <c r="MZ5" s="62"/>
      <c r="NA5" s="62"/>
      <c r="NB5" s="62"/>
      <c r="NC5" s="62"/>
      <c r="ND5" s="62"/>
      <c r="NE5" s="62"/>
      <c r="NF5" s="62"/>
      <c r="NG5" s="62"/>
      <c r="NH5" s="62"/>
      <c r="NI5" s="62"/>
      <c r="NJ5" s="62"/>
      <c r="NK5" s="62"/>
      <c r="NL5" s="62"/>
      <c r="NM5" s="62"/>
      <c r="NN5" s="62"/>
      <c r="NO5" s="62"/>
      <c r="NP5" s="62"/>
      <c r="NQ5" s="62"/>
      <c r="NR5" s="62"/>
      <c r="NS5" s="62"/>
      <c r="NT5" s="62"/>
      <c r="NU5" s="62"/>
      <c r="NV5" s="62"/>
      <c r="NW5" s="62"/>
      <c r="NX5" s="62"/>
      <c r="NY5" s="62"/>
      <c r="NZ5" s="62"/>
      <c r="OA5" s="62"/>
      <c r="OB5" s="62"/>
      <c r="OC5" s="62"/>
      <c r="OD5" s="62"/>
      <c r="OE5" s="62"/>
      <c r="OF5" s="62"/>
      <c r="OG5" s="62"/>
      <c r="OH5" s="62"/>
      <c r="OI5" s="62"/>
      <c r="OJ5" s="62"/>
      <c r="OK5" s="62"/>
      <c r="OL5" s="62"/>
      <c r="OM5" s="62"/>
      <c r="ON5" s="62"/>
      <c r="OO5" s="62"/>
      <c r="OP5" s="62"/>
      <c r="OQ5" s="62"/>
      <c r="OR5" s="62"/>
      <c r="OS5" s="62"/>
      <c r="OT5" s="62"/>
      <c r="OU5" s="62"/>
      <c r="OV5" s="62"/>
      <c r="OW5" s="62"/>
      <c r="OX5" s="62"/>
      <c r="OY5" s="62"/>
      <c r="OZ5" s="62"/>
      <c r="PA5" s="62"/>
      <c r="PB5" s="62"/>
      <c r="PC5" s="62"/>
      <c r="PD5" s="62"/>
      <c r="PE5" s="62"/>
      <c r="PF5" s="62"/>
      <c r="PG5" s="62"/>
      <c r="PH5" s="62"/>
      <c r="PI5" s="62"/>
      <c r="PJ5" s="62"/>
      <c r="PK5" s="62"/>
      <c r="PL5" s="62"/>
    </row>
    <row r="6" spans="1:428" ht="18" customHeight="1">
      <c r="A6" s="87"/>
      <c r="B6" s="87"/>
      <c r="C6" s="2" t="s">
        <v>3</v>
      </c>
      <c r="D6" s="89"/>
      <c r="E6" s="2" t="s">
        <v>67</v>
      </c>
      <c r="F6" s="2" t="s">
        <v>68</v>
      </c>
      <c r="G6" s="2" t="s">
        <v>69</v>
      </c>
      <c r="H6" s="2" t="s">
        <v>70</v>
      </c>
      <c r="I6" s="2" t="s">
        <v>72</v>
      </c>
      <c r="J6" s="2" t="s">
        <v>73</v>
      </c>
      <c r="K6" s="2" t="s">
        <v>74</v>
      </c>
      <c r="L6" s="2" t="s">
        <v>75</v>
      </c>
      <c r="M6" s="2" t="s">
        <v>76</v>
      </c>
      <c r="N6" s="2" t="s">
        <v>90</v>
      </c>
      <c r="O6" s="2" t="s">
        <v>97</v>
      </c>
      <c r="P6" s="2" t="s">
        <v>101</v>
      </c>
      <c r="Q6" s="2" t="s">
        <v>102</v>
      </c>
      <c r="R6" s="2" t="s">
        <v>103</v>
      </c>
      <c r="S6" s="2" t="s">
        <v>104</v>
      </c>
      <c r="T6" s="2" t="s">
        <v>105</v>
      </c>
      <c r="U6" s="2" t="s">
        <v>108</v>
      </c>
      <c r="V6" s="2" t="s">
        <v>109</v>
      </c>
      <c r="W6" s="2" t="s">
        <v>110</v>
      </c>
      <c r="X6" s="2" t="s">
        <v>111</v>
      </c>
      <c r="Y6" s="2" t="s">
        <v>112</v>
      </c>
      <c r="Z6" s="2" t="s">
        <v>113</v>
      </c>
      <c r="AA6" s="2" t="s">
        <v>115</v>
      </c>
      <c r="AB6" s="2" t="s">
        <v>116</v>
      </c>
      <c r="AC6" s="2" t="s">
        <v>117</v>
      </c>
      <c r="AD6" s="35" t="s">
        <v>121</v>
      </c>
      <c r="AE6" s="35" t="s">
        <v>122</v>
      </c>
      <c r="AF6" s="35" t="s">
        <v>123</v>
      </c>
      <c r="AG6" s="35" t="s">
        <v>124</v>
      </c>
      <c r="AH6" s="35" t="s">
        <v>125</v>
      </c>
      <c r="AI6" s="35" t="s">
        <v>126</v>
      </c>
      <c r="AJ6" s="35" t="s">
        <v>127</v>
      </c>
      <c r="AK6" s="35" t="s">
        <v>128</v>
      </c>
      <c r="AL6" s="35" t="s">
        <v>129</v>
      </c>
      <c r="AM6" s="35" t="s">
        <v>130</v>
      </c>
      <c r="AN6" s="35" t="s">
        <v>131</v>
      </c>
      <c r="AO6" s="35" t="s">
        <v>132</v>
      </c>
      <c r="AP6" s="35" t="s">
        <v>133</v>
      </c>
      <c r="AQ6" s="35" t="s">
        <v>135</v>
      </c>
      <c r="AR6" s="35" t="s">
        <v>136</v>
      </c>
      <c r="AS6" s="35" t="s">
        <v>137</v>
      </c>
      <c r="AT6" s="35" t="s">
        <v>138</v>
      </c>
      <c r="AU6" s="35" t="s">
        <v>139</v>
      </c>
      <c r="AV6" s="35" t="s">
        <v>140</v>
      </c>
      <c r="AW6" s="35" t="s">
        <v>141</v>
      </c>
      <c r="AX6" s="35" t="s">
        <v>142</v>
      </c>
      <c r="AY6" s="35" t="s">
        <v>143</v>
      </c>
      <c r="AZ6" s="35" t="s">
        <v>144</v>
      </c>
      <c r="BA6" s="35" t="s">
        <v>145</v>
      </c>
      <c r="BB6" s="35" t="s">
        <v>134</v>
      </c>
      <c r="BC6" s="35" t="s">
        <v>146</v>
      </c>
      <c r="BD6" s="35" t="s">
        <v>148</v>
      </c>
      <c r="BE6" s="35" t="s">
        <v>149</v>
      </c>
      <c r="BF6" s="35" t="s">
        <v>150</v>
      </c>
      <c r="BG6" s="35" t="s">
        <v>151</v>
      </c>
      <c r="BH6" s="35" t="s">
        <v>152</v>
      </c>
      <c r="BI6" s="35" t="s">
        <v>153</v>
      </c>
      <c r="BJ6" s="35" t="s">
        <v>134</v>
      </c>
      <c r="BK6" s="35" t="s">
        <v>154</v>
      </c>
      <c r="BL6" s="35" t="s">
        <v>155</v>
      </c>
      <c r="BM6" s="35" t="s">
        <v>156</v>
      </c>
      <c r="BN6" s="35" t="s">
        <v>157</v>
      </c>
      <c r="BO6" s="35" t="s">
        <v>158</v>
      </c>
      <c r="BP6" s="35" t="s">
        <v>159</v>
      </c>
      <c r="BQ6" s="35" t="s">
        <v>160</v>
      </c>
      <c r="BR6" s="36" t="s">
        <v>182</v>
      </c>
      <c r="BS6" s="36" t="s">
        <v>183</v>
      </c>
      <c r="BT6" s="36" t="s">
        <v>184</v>
      </c>
      <c r="BU6" s="36" t="s">
        <v>185</v>
      </c>
      <c r="BV6" s="36" t="s">
        <v>186</v>
      </c>
      <c r="BW6" s="36" t="s">
        <v>187</v>
      </c>
      <c r="BX6" s="36" t="s">
        <v>188</v>
      </c>
      <c r="BY6" s="36" t="s">
        <v>189</v>
      </c>
      <c r="BZ6" s="36" t="s">
        <v>190</v>
      </c>
      <c r="CA6" s="36" t="s">
        <v>191</v>
      </c>
      <c r="CB6" s="36" t="s">
        <v>192</v>
      </c>
      <c r="CC6" s="36" t="s">
        <v>193</v>
      </c>
      <c r="CD6" s="36" t="s">
        <v>194</v>
      </c>
      <c r="CE6" s="36" t="s">
        <v>195</v>
      </c>
      <c r="CF6" s="36" t="s">
        <v>197</v>
      </c>
      <c r="CG6" s="36" t="s">
        <v>198</v>
      </c>
      <c r="CH6" s="36" t="s">
        <v>199</v>
      </c>
      <c r="CI6" s="38" t="s">
        <v>288</v>
      </c>
      <c r="CJ6" s="38" t="s">
        <v>289</v>
      </c>
      <c r="CK6" s="38" t="s">
        <v>290</v>
      </c>
      <c r="CL6" s="38" t="s">
        <v>291</v>
      </c>
      <c r="CM6" s="38" t="s">
        <v>292</v>
      </c>
      <c r="CN6" s="38" t="s">
        <v>293</v>
      </c>
      <c r="CO6" s="38" t="s">
        <v>294</v>
      </c>
      <c r="CP6" s="38" t="s">
        <v>295</v>
      </c>
      <c r="CQ6" s="38" t="s">
        <v>290</v>
      </c>
      <c r="CR6" s="38" t="s">
        <v>296</v>
      </c>
      <c r="CS6" s="38" t="s">
        <v>297</v>
      </c>
      <c r="CT6" s="38" t="s">
        <v>298</v>
      </c>
      <c r="CU6" s="38" t="s">
        <v>290</v>
      </c>
      <c r="CV6" s="38" t="s">
        <v>299</v>
      </c>
      <c r="CW6" s="38" t="s">
        <v>300</v>
      </c>
      <c r="CX6" s="38" t="s">
        <v>301</v>
      </c>
      <c r="CY6" s="38" t="s">
        <v>302</v>
      </c>
      <c r="CZ6" s="38" t="s">
        <v>303</v>
      </c>
      <c r="DA6" s="38" t="s">
        <v>304</v>
      </c>
      <c r="DB6" s="38" t="s">
        <v>305</v>
      </c>
      <c r="DC6" s="38" t="s">
        <v>306</v>
      </c>
      <c r="DD6" s="38" t="s">
        <v>307</v>
      </c>
      <c r="DE6" s="38" t="s">
        <v>308</v>
      </c>
      <c r="DF6" s="38" t="s">
        <v>309</v>
      </c>
      <c r="DG6" s="38" t="s">
        <v>310</v>
      </c>
      <c r="DH6" s="38" t="s">
        <v>311</v>
      </c>
      <c r="DI6" s="38" t="s">
        <v>312</v>
      </c>
      <c r="DJ6" s="38" t="s">
        <v>313</v>
      </c>
      <c r="DK6" s="38" t="s">
        <v>287</v>
      </c>
      <c r="DL6" s="38" t="s">
        <v>314</v>
      </c>
      <c r="DM6" s="38" t="s">
        <v>315</v>
      </c>
      <c r="DN6" s="38" t="s">
        <v>316</v>
      </c>
      <c r="DO6" s="38" t="s">
        <v>317</v>
      </c>
      <c r="DP6" s="38" t="s">
        <v>318</v>
      </c>
      <c r="DQ6" s="38" t="s">
        <v>319</v>
      </c>
      <c r="DR6" s="38" t="s">
        <v>320</v>
      </c>
      <c r="DS6" s="38" t="s">
        <v>321</v>
      </c>
      <c r="DT6" s="38" t="s">
        <v>322</v>
      </c>
      <c r="DU6" s="38" t="s">
        <v>323</v>
      </c>
      <c r="DV6" s="38" t="s">
        <v>324</v>
      </c>
      <c r="DW6" s="38" t="s">
        <v>325</v>
      </c>
      <c r="DX6" s="38" t="s">
        <v>326</v>
      </c>
      <c r="DY6" s="38" t="s">
        <v>327</v>
      </c>
      <c r="DZ6" s="38" t="s">
        <v>328</v>
      </c>
      <c r="EA6" s="38" t="s">
        <v>329</v>
      </c>
      <c r="EB6" s="38" t="s">
        <v>330</v>
      </c>
      <c r="EC6" s="38" t="s">
        <v>331</v>
      </c>
      <c r="ED6" s="38" t="s">
        <v>332</v>
      </c>
      <c r="EE6" s="38" t="s">
        <v>333</v>
      </c>
      <c r="EF6" s="38" t="s">
        <v>334</v>
      </c>
      <c r="EG6" s="38" t="s">
        <v>335</v>
      </c>
      <c r="EH6" s="38" t="s">
        <v>336</v>
      </c>
      <c r="EI6" s="38" t="s">
        <v>337</v>
      </c>
      <c r="EJ6" s="38" t="s">
        <v>338</v>
      </c>
      <c r="EK6" s="38" t="s">
        <v>339</v>
      </c>
      <c r="EL6" s="38" t="s">
        <v>340</v>
      </c>
      <c r="EM6" s="38" t="s">
        <v>341</v>
      </c>
      <c r="EN6" s="38" t="s">
        <v>342</v>
      </c>
      <c r="EO6" s="38" t="s">
        <v>343</v>
      </c>
      <c r="EP6" s="38" t="s">
        <v>344</v>
      </c>
      <c r="EQ6" s="38" t="s">
        <v>345</v>
      </c>
      <c r="ER6" s="38" t="s">
        <v>346</v>
      </c>
      <c r="ES6" s="38" t="s">
        <v>347</v>
      </c>
      <c r="ET6" s="38" t="s">
        <v>348</v>
      </c>
      <c r="EU6" s="38" t="s">
        <v>349</v>
      </c>
      <c r="EV6" s="38" t="s">
        <v>350</v>
      </c>
      <c r="EW6" s="38" t="s">
        <v>351</v>
      </c>
      <c r="EX6" s="38" t="s">
        <v>352</v>
      </c>
      <c r="EY6" s="38" t="s">
        <v>353</v>
      </c>
      <c r="EZ6" s="38" t="s">
        <v>354</v>
      </c>
      <c r="FA6" s="38" t="s">
        <v>355</v>
      </c>
      <c r="FB6" s="38" t="s">
        <v>356</v>
      </c>
      <c r="FC6" s="38" t="s">
        <v>357</v>
      </c>
      <c r="FD6" s="38" t="s">
        <v>290</v>
      </c>
      <c r="FE6" s="38" t="s">
        <v>358</v>
      </c>
      <c r="FF6" s="38" t="s">
        <v>359</v>
      </c>
      <c r="FG6" s="38" t="s">
        <v>360</v>
      </c>
      <c r="FH6" s="38" t="s">
        <v>339</v>
      </c>
      <c r="FI6" s="38" t="s">
        <v>361</v>
      </c>
      <c r="FJ6" s="38" t="s">
        <v>362</v>
      </c>
      <c r="FK6" s="38" t="s">
        <v>363</v>
      </c>
      <c r="FL6" s="38" t="s">
        <v>364</v>
      </c>
      <c r="FM6" s="38" t="s">
        <v>365</v>
      </c>
      <c r="FN6" s="38" t="s">
        <v>366</v>
      </c>
      <c r="FO6" s="38" t="s">
        <v>367</v>
      </c>
      <c r="FP6" s="38" t="s">
        <v>368</v>
      </c>
      <c r="FQ6" s="38" t="s">
        <v>369</v>
      </c>
      <c r="FR6" s="38" t="s">
        <v>370</v>
      </c>
      <c r="FS6" s="38" t="s">
        <v>371</v>
      </c>
      <c r="FT6" s="38" t="s">
        <v>372</v>
      </c>
      <c r="FU6" s="38" t="s">
        <v>373</v>
      </c>
      <c r="FV6" s="38" t="s">
        <v>374</v>
      </c>
      <c r="FW6" s="38" t="s">
        <v>375</v>
      </c>
      <c r="FX6" s="38" t="s">
        <v>376</v>
      </c>
      <c r="FY6" s="38" t="s">
        <v>377</v>
      </c>
      <c r="FZ6" s="38" t="s">
        <v>378</v>
      </c>
      <c r="GA6" s="38" t="s">
        <v>379</v>
      </c>
      <c r="GB6" s="38" t="s">
        <v>380</v>
      </c>
      <c r="GC6" s="38" t="s">
        <v>381</v>
      </c>
      <c r="GD6" s="38" t="s">
        <v>382</v>
      </c>
      <c r="GE6" s="38" t="s">
        <v>383</v>
      </c>
      <c r="GF6" s="38" t="s">
        <v>384</v>
      </c>
      <c r="GG6" s="38" t="s">
        <v>385</v>
      </c>
      <c r="GH6" s="38" t="s">
        <v>386</v>
      </c>
      <c r="GI6" s="38" t="s">
        <v>387</v>
      </c>
      <c r="GJ6" s="38" t="s">
        <v>388</v>
      </c>
      <c r="GK6" s="38" t="s">
        <v>366</v>
      </c>
      <c r="GL6" s="38" t="s">
        <v>389</v>
      </c>
      <c r="GM6" s="38" t="s">
        <v>390</v>
      </c>
      <c r="GN6" s="38" t="s">
        <v>391</v>
      </c>
      <c r="GO6" s="38" t="s">
        <v>392</v>
      </c>
      <c r="GP6" s="38" t="s">
        <v>393</v>
      </c>
      <c r="GQ6" s="38" t="s">
        <v>394</v>
      </c>
      <c r="GR6" s="38" t="s">
        <v>395</v>
      </c>
      <c r="GS6" s="38" t="s">
        <v>396</v>
      </c>
      <c r="GT6" s="38" t="s">
        <v>397</v>
      </c>
      <c r="GU6" s="38" t="s">
        <v>398</v>
      </c>
      <c r="GV6" s="38" t="s">
        <v>399</v>
      </c>
      <c r="GW6" s="38" t="s">
        <v>400</v>
      </c>
      <c r="GX6" s="38" t="s">
        <v>401</v>
      </c>
      <c r="GY6" s="38" t="s">
        <v>402</v>
      </c>
      <c r="GZ6" s="38" t="s">
        <v>403</v>
      </c>
      <c r="HA6" s="38" t="s">
        <v>404</v>
      </c>
      <c r="HB6" s="38" t="s">
        <v>405</v>
      </c>
      <c r="HC6" s="38" t="s">
        <v>406</v>
      </c>
      <c r="HD6" s="38" t="s">
        <v>407</v>
      </c>
      <c r="HE6" s="38" t="s">
        <v>408</v>
      </c>
      <c r="HF6" s="38" t="s">
        <v>409</v>
      </c>
      <c r="HG6" s="38" t="s">
        <v>410</v>
      </c>
      <c r="HH6" s="38" t="s">
        <v>411</v>
      </c>
      <c r="HI6" s="38" t="s">
        <v>412</v>
      </c>
      <c r="HJ6" s="38" t="s">
        <v>413</v>
      </c>
      <c r="HK6" s="38" t="s">
        <v>414</v>
      </c>
      <c r="HL6" s="38" t="s">
        <v>415</v>
      </c>
      <c r="HM6" s="38" t="s">
        <v>416</v>
      </c>
      <c r="HN6" s="38" t="s">
        <v>417</v>
      </c>
      <c r="HO6" s="38" t="s">
        <v>418</v>
      </c>
      <c r="HP6" s="38" t="s">
        <v>419</v>
      </c>
      <c r="HQ6" s="38" t="s">
        <v>421</v>
      </c>
      <c r="HR6" s="38" t="s">
        <v>420</v>
      </c>
      <c r="HS6" s="38" t="s">
        <v>332</v>
      </c>
      <c r="HT6" s="38" t="s">
        <v>422</v>
      </c>
      <c r="HU6" s="38" t="s">
        <v>423</v>
      </c>
      <c r="HV6" s="38" t="s">
        <v>424</v>
      </c>
      <c r="HW6" s="38" t="s">
        <v>425</v>
      </c>
      <c r="HX6" s="38" t="s">
        <v>426</v>
      </c>
      <c r="HY6" s="38" t="s">
        <v>427</v>
      </c>
      <c r="HZ6" s="38" t="s">
        <v>428</v>
      </c>
      <c r="IA6" s="38" t="s">
        <v>290</v>
      </c>
      <c r="IB6" s="38" t="s">
        <v>429</v>
      </c>
      <c r="IC6" s="38" t="s">
        <v>430</v>
      </c>
      <c r="ID6" s="38" t="s">
        <v>431</v>
      </c>
      <c r="IE6" s="38" t="s">
        <v>432</v>
      </c>
      <c r="IF6" s="38" t="s">
        <v>433</v>
      </c>
      <c r="IG6" s="38" t="s">
        <v>434</v>
      </c>
      <c r="IH6" s="38" t="s">
        <v>435</v>
      </c>
      <c r="II6" s="39" t="s">
        <v>436</v>
      </c>
      <c r="IJ6" s="39" t="s">
        <v>437</v>
      </c>
      <c r="IK6" s="39" t="s">
        <v>438</v>
      </c>
      <c r="IL6" s="39" t="s">
        <v>439</v>
      </c>
      <c r="IM6" s="39" t="s">
        <v>440</v>
      </c>
      <c r="IN6" s="39" t="s">
        <v>441</v>
      </c>
      <c r="IO6" s="39" t="s">
        <v>442</v>
      </c>
      <c r="IP6" s="39" t="s">
        <v>443</v>
      </c>
      <c r="IQ6" s="39" t="s">
        <v>444</v>
      </c>
      <c r="IR6" s="39" t="s">
        <v>445</v>
      </c>
      <c r="IS6" s="39" t="s">
        <v>446</v>
      </c>
      <c r="IT6" s="39" t="s">
        <v>447</v>
      </c>
      <c r="IU6" s="39" t="s">
        <v>448</v>
      </c>
      <c r="IV6" s="39" t="s">
        <v>449</v>
      </c>
      <c r="IW6" s="39" t="s">
        <v>450</v>
      </c>
      <c r="IX6" s="39" t="s">
        <v>453</v>
      </c>
      <c r="IY6" s="39" t="s">
        <v>454</v>
      </c>
      <c r="IZ6" s="39" t="s">
        <v>455</v>
      </c>
      <c r="JA6" s="39" t="s">
        <v>456</v>
      </c>
      <c r="JB6" s="39" t="s">
        <v>457</v>
      </c>
      <c r="JC6" s="39" t="s">
        <v>458</v>
      </c>
      <c r="JD6" s="39" t="s">
        <v>459</v>
      </c>
      <c r="JE6" s="39" t="s">
        <v>460</v>
      </c>
      <c r="JF6" s="39" t="s">
        <v>461</v>
      </c>
      <c r="JG6" s="40" t="s">
        <v>469</v>
      </c>
      <c r="JH6" s="40" t="s">
        <v>470</v>
      </c>
      <c r="JI6" s="40" t="s">
        <v>471</v>
      </c>
      <c r="JJ6" s="40" t="s">
        <v>472</v>
      </c>
      <c r="JK6" s="40" t="s">
        <v>473</v>
      </c>
      <c r="JL6" s="40" t="s">
        <v>474</v>
      </c>
      <c r="JM6" s="40" t="s">
        <v>475</v>
      </c>
      <c r="JN6" s="40" t="s">
        <v>476</v>
      </c>
      <c r="JO6" s="40" t="s">
        <v>477</v>
      </c>
      <c r="JP6" s="40" t="s">
        <v>478</v>
      </c>
      <c r="JQ6" s="40" t="s">
        <v>479</v>
      </c>
      <c r="JR6" s="40" t="s">
        <v>480</v>
      </c>
      <c r="JS6" s="40" t="s">
        <v>481</v>
      </c>
      <c r="JT6" s="40" t="s">
        <v>482</v>
      </c>
      <c r="JU6" s="40" t="s">
        <v>483</v>
      </c>
      <c r="JV6" s="40" t="s">
        <v>484</v>
      </c>
      <c r="JW6" s="40" t="s">
        <v>490</v>
      </c>
      <c r="JX6" s="40" t="s">
        <v>491</v>
      </c>
      <c r="JY6" s="40" t="s">
        <v>497</v>
      </c>
      <c r="JZ6" s="40" t="s">
        <v>498</v>
      </c>
      <c r="KA6" s="40" t="s">
        <v>499</v>
      </c>
      <c r="KB6" s="40" t="s">
        <v>500</v>
      </c>
      <c r="KC6" s="40" t="s">
        <v>501</v>
      </c>
      <c r="KD6" s="40" t="s">
        <v>502</v>
      </c>
      <c r="KE6" s="40" t="s">
        <v>503</v>
      </c>
      <c r="KF6" s="40" t="s">
        <v>504</v>
      </c>
      <c r="KG6" s="40" t="s">
        <v>505</v>
      </c>
      <c r="KH6" s="40" t="s">
        <v>506</v>
      </c>
      <c r="KI6" s="40" t="s">
        <v>507</v>
      </c>
      <c r="KJ6" s="40" t="s">
        <v>508</v>
      </c>
      <c r="KK6" s="40" t="s">
        <v>509</v>
      </c>
      <c r="KL6" s="40" t="s">
        <v>510</v>
      </c>
      <c r="KM6" s="40" t="s">
        <v>511</v>
      </c>
      <c r="KN6" s="40" t="s">
        <v>512</v>
      </c>
      <c r="KO6" s="40" t="s">
        <v>513</v>
      </c>
      <c r="KP6" s="40" t="s">
        <v>514</v>
      </c>
      <c r="KQ6" s="40" t="s">
        <v>515</v>
      </c>
      <c r="KR6" s="40" t="s">
        <v>516</v>
      </c>
      <c r="KS6" s="40" t="s">
        <v>517</v>
      </c>
      <c r="KT6" s="40" t="s">
        <v>518</v>
      </c>
      <c r="KU6" s="40" t="s">
        <v>519</v>
      </c>
      <c r="KV6" s="40" t="s">
        <v>520</v>
      </c>
      <c r="KW6" s="40" t="s">
        <v>521</v>
      </c>
      <c r="KX6" s="40" t="s">
        <v>522</v>
      </c>
      <c r="KY6" s="40" t="s">
        <v>523</v>
      </c>
      <c r="KZ6" s="40" t="s">
        <v>524</v>
      </c>
      <c r="LA6" s="40" t="s">
        <v>525</v>
      </c>
      <c r="LB6" s="40" t="s">
        <v>526</v>
      </c>
      <c r="LC6" s="40" t="s">
        <v>527</v>
      </c>
      <c r="LD6" s="40" t="s">
        <v>528</v>
      </c>
      <c r="LE6" s="40" t="s">
        <v>529</v>
      </c>
      <c r="LF6" s="40" t="s">
        <v>530</v>
      </c>
      <c r="LG6" s="40" t="s">
        <v>531</v>
      </c>
      <c r="LH6" s="40" t="s">
        <v>532</v>
      </c>
      <c r="LI6" s="40" t="s">
        <v>533</v>
      </c>
      <c r="LJ6" s="40" t="s">
        <v>534</v>
      </c>
      <c r="LK6" s="40" t="s">
        <v>536</v>
      </c>
      <c r="LL6" s="40" t="s">
        <v>537</v>
      </c>
      <c r="LM6" s="40" t="s">
        <v>535</v>
      </c>
      <c r="LN6" s="40" t="s">
        <v>538</v>
      </c>
      <c r="LO6" s="40" t="s">
        <v>539</v>
      </c>
      <c r="LP6" s="40" t="s">
        <v>540</v>
      </c>
      <c r="LQ6" s="40" t="s">
        <v>541</v>
      </c>
      <c r="LR6" s="40" t="s">
        <v>542</v>
      </c>
      <c r="LS6" s="40" t="s">
        <v>543</v>
      </c>
      <c r="LT6" s="40" t="s">
        <v>544</v>
      </c>
      <c r="LU6" s="40" t="s">
        <v>545</v>
      </c>
      <c r="LV6" s="40" t="s">
        <v>546</v>
      </c>
      <c r="LW6" s="40" t="s">
        <v>549</v>
      </c>
      <c r="LX6" s="40" t="s">
        <v>550</v>
      </c>
      <c r="LY6" s="40" t="s">
        <v>559</v>
      </c>
      <c r="LZ6" s="40" t="s">
        <v>560</v>
      </c>
      <c r="MA6" s="40" t="s">
        <v>562</v>
      </c>
      <c r="MB6" s="40" t="s">
        <v>563</v>
      </c>
      <c r="MC6" s="42" t="s">
        <v>576</v>
      </c>
      <c r="MD6" s="42" t="s">
        <v>577</v>
      </c>
      <c r="ME6" s="43" t="s">
        <v>578</v>
      </c>
      <c r="MF6" s="43" t="s">
        <v>579</v>
      </c>
      <c r="MG6" s="43" t="s">
        <v>580</v>
      </c>
      <c r="MH6" s="43" t="s">
        <v>581</v>
      </c>
      <c r="MI6" s="43" t="s">
        <v>582</v>
      </c>
      <c r="MJ6" s="43" t="s">
        <v>583</v>
      </c>
      <c r="MK6" s="43" t="s">
        <v>584</v>
      </c>
      <c r="ML6" s="43" t="s">
        <v>585</v>
      </c>
      <c r="MM6" s="43" t="s">
        <v>586</v>
      </c>
      <c r="MN6" s="43" t="s">
        <v>587</v>
      </c>
      <c r="MO6" s="43" t="s">
        <v>588</v>
      </c>
      <c r="MP6" s="43" t="s">
        <v>589</v>
      </c>
      <c r="MQ6" s="43" t="s">
        <v>590</v>
      </c>
      <c r="MR6" s="43" t="s">
        <v>591</v>
      </c>
      <c r="MS6" s="43" t="s">
        <v>592</v>
      </c>
      <c r="MT6" s="43" t="s">
        <v>593</v>
      </c>
      <c r="MU6" s="43" t="s">
        <v>594</v>
      </c>
      <c r="MV6" s="43" t="s">
        <v>595</v>
      </c>
      <c r="MW6" s="43" t="s">
        <v>596</v>
      </c>
      <c r="MX6" s="43" t="s">
        <v>597</v>
      </c>
      <c r="MY6" s="43" t="s">
        <v>598</v>
      </c>
      <c r="MZ6" s="43" t="s">
        <v>599</v>
      </c>
      <c r="NA6" s="43" t="s">
        <v>451</v>
      </c>
      <c r="NB6" s="43" t="s">
        <v>600</v>
      </c>
      <c r="NC6" s="43" t="s">
        <v>601</v>
      </c>
      <c r="ND6" s="43" t="s">
        <v>602</v>
      </c>
      <c r="NE6" s="43" t="s">
        <v>603</v>
      </c>
      <c r="NF6" s="43" t="s">
        <v>604</v>
      </c>
      <c r="NG6" s="43" t="s">
        <v>605</v>
      </c>
      <c r="NH6" s="43" t="s">
        <v>606</v>
      </c>
      <c r="NI6" s="43" t="s">
        <v>607</v>
      </c>
      <c r="NJ6" s="43" t="s">
        <v>608</v>
      </c>
      <c r="NK6" s="43" t="s">
        <v>609</v>
      </c>
      <c r="NL6" s="43" t="s">
        <v>610</v>
      </c>
      <c r="NM6" s="43" t="s">
        <v>611</v>
      </c>
      <c r="NN6" s="43" t="s">
        <v>612</v>
      </c>
      <c r="NO6" s="43" t="s">
        <v>613</v>
      </c>
      <c r="NP6" s="43" t="s">
        <v>614</v>
      </c>
      <c r="NQ6" s="43" t="s">
        <v>615</v>
      </c>
      <c r="NR6" s="43" t="s">
        <v>616</v>
      </c>
      <c r="NS6" s="43" t="s">
        <v>617</v>
      </c>
      <c r="NT6" s="43" t="s">
        <v>618</v>
      </c>
      <c r="NU6" s="43" t="s">
        <v>619</v>
      </c>
      <c r="NV6" s="43" t="s">
        <v>620</v>
      </c>
      <c r="NW6" s="43" t="s">
        <v>621</v>
      </c>
      <c r="NX6" s="43" t="s">
        <v>622</v>
      </c>
      <c r="NY6" s="43" t="s">
        <v>623</v>
      </c>
      <c r="NZ6" s="43" t="s">
        <v>624</v>
      </c>
      <c r="OA6" s="43" t="s">
        <v>625</v>
      </c>
      <c r="OB6" s="43" t="s">
        <v>626</v>
      </c>
      <c r="OC6" s="43" t="s">
        <v>627</v>
      </c>
      <c r="OD6" s="43" t="s">
        <v>628</v>
      </c>
      <c r="OE6" s="43" t="s">
        <v>629</v>
      </c>
      <c r="OF6" s="43" t="s">
        <v>630</v>
      </c>
      <c r="OG6" s="43" t="s">
        <v>631</v>
      </c>
      <c r="OH6" s="43" t="s">
        <v>632</v>
      </c>
      <c r="OI6" s="43" t="s">
        <v>633</v>
      </c>
      <c r="OJ6" s="43" t="s">
        <v>634</v>
      </c>
      <c r="OK6" s="43" t="s">
        <v>635</v>
      </c>
      <c r="OL6" s="43" t="s">
        <v>636</v>
      </c>
      <c r="OM6" s="43" t="s">
        <v>637</v>
      </c>
      <c r="ON6" s="43" t="s">
        <v>638</v>
      </c>
      <c r="OO6" s="43" t="s">
        <v>639</v>
      </c>
      <c r="OP6" s="43" t="s">
        <v>640</v>
      </c>
      <c r="OQ6" s="43" t="s">
        <v>641</v>
      </c>
      <c r="OR6" s="43" t="s">
        <v>642</v>
      </c>
      <c r="OS6" s="43" t="s">
        <v>643</v>
      </c>
      <c r="OT6" s="43" t="s">
        <v>644</v>
      </c>
      <c r="OU6" s="43" t="s">
        <v>645</v>
      </c>
      <c r="OV6" s="43" t="s">
        <v>641</v>
      </c>
      <c r="OW6" s="43" t="s">
        <v>646</v>
      </c>
      <c r="OX6" s="43" t="s">
        <v>647</v>
      </c>
      <c r="OY6" s="43" t="s">
        <v>648</v>
      </c>
      <c r="OZ6" s="43" t="s">
        <v>649</v>
      </c>
      <c r="PA6" s="43" t="s">
        <v>650</v>
      </c>
      <c r="PB6" s="43" t="s">
        <v>651</v>
      </c>
      <c r="PC6" s="43" t="s">
        <v>652</v>
      </c>
      <c r="PD6" s="43" t="s">
        <v>653</v>
      </c>
      <c r="PE6" s="43" t="s">
        <v>654</v>
      </c>
      <c r="PF6" s="43" t="s">
        <v>655</v>
      </c>
      <c r="PG6" s="43" t="s">
        <v>656</v>
      </c>
      <c r="PH6" s="43" t="s">
        <v>657</v>
      </c>
      <c r="PI6" s="43" t="s">
        <v>658</v>
      </c>
      <c r="PJ6" s="43" t="s">
        <v>659</v>
      </c>
      <c r="PK6" s="43" t="s">
        <v>660</v>
      </c>
      <c r="PL6" s="43" t="s">
        <v>661</v>
      </c>
    </row>
    <row r="7" spans="1:428" ht="18" customHeight="1">
      <c r="A7" s="31"/>
      <c r="B7" s="72" t="s">
        <v>41</v>
      </c>
      <c r="C7" s="73"/>
      <c r="D7" s="32"/>
      <c r="E7" s="27">
        <v>136.91999999999999</v>
      </c>
      <c r="F7" s="27">
        <v>104.98</v>
      </c>
      <c r="G7" s="27">
        <v>74.45</v>
      </c>
      <c r="H7" s="27">
        <v>79.31</v>
      </c>
      <c r="I7" s="27">
        <v>28.8</v>
      </c>
      <c r="J7" s="27">
        <v>146.69999999999999</v>
      </c>
      <c r="K7" s="27">
        <v>122.26</v>
      </c>
      <c r="L7" s="27">
        <v>149.04</v>
      </c>
      <c r="M7" s="27">
        <v>36.840000000000003</v>
      </c>
      <c r="N7" s="27">
        <v>44</v>
      </c>
      <c r="O7" s="27">
        <v>96.52</v>
      </c>
      <c r="P7" s="27">
        <v>167.69</v>
      </c>
      <c r="Q7" s="27">
        <v>39</v>
      </c>
      <c r="R7" s="27">
        <v>45.6</v>
      </c>
      <c r="S7" s="27">
        <v>34.6</v>
      </c>
      <c r="T7" s="27">
        <v>31.2</v>
      </c>
      <c r="U7" s="27">
        <v>33</v>
      </c>
      <c r="V7" s="27">
        <f>13*3.3</f>
        <v>42.9</v>
      </c>
      <c r="W7" s="27">
        <v>33</v>
      </c>
      <c r="X7" s="27">
        <v>33</v>
      </c>
      <c r="Y7" s="27">
        <v>95.23</v>
      </c>
      <c r="Z7" s="27">
        <v>37</v>
      </c>
      <c r="AA7" s="27">
        <v>33</v>
      </c>
      <c r="AB7" s="27">
        <v>49.5</v>
      </c>
      <c r="AC7" s="27">
        <f>8.5*3.3</f>
        <v>28.049999999999997</v>
      </c>
      <c r="AD7" s="27">
        <f>9*3.3</f>
        <v>29.7</v>
      </c>
      <c r="AE7" s="27">
        <v>33</v>
      </c>
      <c r="AF7" s="27">
        <f>9*3.3</f>
        <v>29.7</v>
      </c>
      <c r="AG7" s="27">
        <v>33</v>
      </c>
      <c r="AH7" s="27">
        <f>7*3.3</f>
        <v>23.099999999999998</v>
      </c>
      <c r="AI7" s="27">
        <v>33</v>
      </c>
      <c r="AJ7" s="27">
        <f>14*3.3</f>
        <v>46.199999999999996</v>
      </c>
      <c r="AK7" s="27">
        <f>12*3.3</f>
        <v>39.599999999999994</v>
      </c>
      <c r="AL7" s="27">
        <v>33</v>
      </c>
      <c r="AM7" s="27">
        <f>12*3.3</f>
        <v>39.599999999999994</v>
      </c>
      <c r="AN7" s="27">
        <v>39.6</v>
      </c>
      <c r="AO7" s="27">
        <f>9*3.3</f>
        <v>29.7</v>
      </c>
      <c r="AP7" s="27">
        <f>9.3*3.3</f>
        <v>30.69</v>
      </c>
      <c r="AQ7" s="27">
        <v>33</v>
      </c>
      <c r="AR7" s="27">
        <f>12*3.3</f>
        <v>39.599999999999994</v>
      </c>
      <c r="AS7" s="27">
        <v>27</v>
      </c>
      <c r="AT7" s="27">
        <v>33</v>
      </c>
      <c r="AU7" s="27">
        <f>45*3.3</f>
        <v>148.5</v>
      </c>
      <c r="AV7" s="27">
        <f>12*3.3</f>
        <v>39.599999999999994</v>
      </c>
      <c r="AW7" s="27">
        <f>8.5*3.3</f>
        <v>28.049999999999997</v>
      </c>
      <c r="AX7" s="27">
        <v>33</v>
      </c>
      <c r="AY7" s="27">
        <f>15*3.3</f>
        <v>49.5</v>
      </c>
      <c r="AZ7" s="27">
        <f>35*3.3</f>
        <v>115.5</v>
      </c>
      <c r="BA7" s="27">
        <v>33</v>
      </c>
      <c r="BB7" s="27">
        <v>27</v>
      </c>
      <c r="BC7" s="27">
        <v>33</v>
      </c>
      <c r="BD7" s="27">
        <f>5*3.3</f>
        <v>16.5</v>
      </c>
      <c r="BE7" s="27">
        <v>33</v>
      </c>
      <c r="BF7" s="27">
        <f>13*3.3</f>
        <v>42.9</v>
      </c>
      <c r="BG7" s="27">
        <f>14*3.3</f>
        <v>46.199999999999996</v>
      </c>
      <c r="BH7" s="27">
        <f>15*3.3</f>
        <v>49.5</v>
      </c>
      <c r="BI7" s="27">
        <v>32</v>
      </c>
      <c r="BJ7" s="27">
        <v>40</v>
      </c>
      <c r="BK7" s="27">
        <f>18*3.3</f>
        <v>59.4</v>
      </c>
      <c r="BL7" s="27">
        <v>33</v>
      </c>
      <c r="BM7" s="27">
        <v>53.85</v>
      </c>
      <c r="BN7" s="27">
        <f>15*3.3</f>
        <v>49.5</v>
      </c>
      <c r="BO7" s="27">
        <v>49.7</v>
      </c>
      <c r="BP7" s="27">
        <f>13*3.3</f>
        <v>42.9</v>
      </c>
      <c r="BQ7" s="27">
        <v>36</v>
      </c>
      <c r="BR7" s="27">
        <v>36.1</v>
      </c>
      <c r="BS7" s="27">
        <v>49.28</v>
      </c>
      <c r="BT7" s="27">
        <v>19.36</v>
      </c>
      <c r="BU7" s="27">
        <f>6*3.3</f>
        <v>19.799999999999997</v>
      </c>
      <c r="BV7" s="27">
        <v>33</v>
      </c>
      <c r="BW7" s="27">
        <f>5*3.3</f>
        <v>16.5</v>
      </c>
      <c r="BX7" s="27">
        <v>26.4</v>
      </c>
      <c r="BY7" s="27">
        <v>33</v>
      </c>
      <c r="BZ7" s="27">
        <f>8*3.3</f>
        <v>26.4</v>
      </c>
      <c r="CA7" s="27">
        <f>9*3.3</f>
        <v>29.7</v>
      </c>
      <c r="CB7" s="27">
        <v>43.15</v>
      </c>
      <c r="CC7" s="27">
        <v>38.96</v>
      </c>
      <c r="CD7" s="27">
        <v>28.6</v>
      </c>
      <c r="CE7" s="27">
        <v>17.03</v>
      </c>
      <c r="CF7" s="27">
        <v>13.22</v>
      </c>
      <c r="CG7" s="27">
        <v>38.11</v>
      </c>
      <c r="CH7" s="27">
        <v>13.42</v>
      </c>
      <c r="CI7" s="27">
        <v>64.8</v>
      </c>
      <c r="CJ7" s="27">
        <v>48.8</v>
      </c>
      <c r="CK7" s="27">
        <v>27</v>
      </c>
      <c r="CL7" s="27">
        <v>29.6</v>
      </c>
      <c r="CM7" s="27">
        <v>14.19</v>
      </c>
      <c r="CN7" s="27">
        <v>51.9</v>
      </c>
      <c r="CO7" s="27">
        <v>49.02</v>
      </c>
      <c r="CP7" s="27">
        <v>24.75</v>
      </c>
      <c r="CQ7" s="27">
        <v>56.7</v>
      </c>
      <c r="CR7" s="27">
        <v>42</v>
      </c>
      <c r="CS7" s="27">
        <v>36.299999999999997</v>
      </c>
      <c r="CT7" s="27">
        <v>36.06</v>
      </c>
      <c r="CU7" s="27">
        <v>33.299999999999997</v>
      </c>
      <c r="CV7" s="27">
        <v>21.6</v>
      </c>
      <c r="CW7" s="27">
        <v>50.6</v>
      </c>
      <c r="CX7" s="27">
        <v>96.41</v>
      </c>
      <c r="CY7" s="27">
        <v>19.8</v>
      </c>
      <c r="CZ7" s="27">
        <v>35.89</v>
      </c>
      <c r="DA7" s="27">
        <v>78</v>
      </c>
      <c r="DB7" s="27">
        <v>40.950000000000003</v>
      </c>
      <c r="DC7" s="27">
        <v>161.1</v>
      </c>
      <c r="DD7" s="27">
        <v>41.36</v>
      </c>
      <c r="DE7" s="27">
        <v>43</v>
      </c>
      <c r="DF7" s="27">
        <v>62.06</v>
      </c>
      <c r="DG7" s="27">
        <v>28.8</v>
      </c>
      <c r="DH7" s="27">
        <v>39.56</v>
      </c>
      <c r="DI7" s="27">
        <v>58.11</v>
      </c>
      <c r="DJ7" s="27">
        <v>107.1</v>
      </c>
      <c r="DK7" s="27">
        <v>104.77</v>
      </c>
      <c r="DL7" s="27">
        <v>76.87</v>
      </c>
      <c r="DM7" s="27">
        <v>140.80000000000001</v>
      </c>
      <c r="DN7" s="27">
        <v>60.9</v>
      </c>
      <c r="DO7" s="27">
        <v>84.24</v>
      </c>
      <c r="DP7" s="27">
        <v>43.29</v>
      </c>
      <c r="DQ7" s="27">
        <v>67.319999999999993</v>
      </c>
      <c r="DR7" s="27">
        <v>119.79</v>
      </c>
      <c r="DS7" s="27">
        <v>78</v>
      </c>
      <c r="DT7" s="27">
        <v>30.6</v>
      </c>
      <c r="DU7" s="27">
        <v>44.08</v>
      </c>
      <c r="DV7" s="27">
        <v>83.39</v>
      </c>
      <c r="DW7" s="27">
        <v>36.479999999999997</v>
      </c>
      <c r="DX7" s="27">
        <v>35.68</v>
      </c>
      <c r="DY7" s="27">
        <v>58.73</v>
      </c>
      <c r="DZ7" s="27">
        <v>52.39</v>
      </c>
      <c r="EA7" s="27">
        <v>42.12</v>
      </c>
      <c r="EB7" s="27">
        <v>104.13</v>
      </c>
      <c r="EC7" s="27">
        <v>62.82</v>
      </c>
      <c r="ED7" s="27">
        <v>38.08</v>
      </c>
      <c r="EE7" s="27">
        <v>89.06</v>
      </c>
      <c r="EF7" s="27">
        <v>89</v>
      </c>
      <c r="EG7" s="27">
        <v>26.5</v>
      </c>
      <c r="EH7" s="27">
        <v>39.369999999999997</v>
      </c>
      <c r="EI7" s="27">
        <v>40</v>
      </c>
      <c r="EJ7" s="27">
        <v>39.200000000000003</v>
      </c>
      <c r="EK7" s="27">
        <v>36.450000000000003</v>
      </c>
      <c r="EL7" s="27">
        <v>36.4</v>
      </c>
      <c r="EM7" s="27">
        <v>53.04</v>
      </c>
      <c r="EN7" s="27">
        <v>28.1</v>
      </c>
      <c r="EO7" s="27">
        <v>45.6</v>
      </c>
      <c r="EP7" s="27">
        <v>40.6</v>
      </c>
      <c r="EQ7" s="27">
        <v>43.4</v>
      </c>
      <c r="ER7" s="27">
        <v>28.1</v>
      </c>
      <c r="ES7" s="27">
        <v>47.4</v>
      </c>
      <c r="ET7" s="27">
        <v>33</v>
      </c>
      <c r="EU7" s="27">
        <v>34.86</v>
      </c>
      <c r="EV7" s="27">
        <v>26.4</v>
      </c>
      <c r="EW7" s="27">
        <v>58</v>
      </c>
      <c r="EX7" s="27">
        <v>36.4</v>
      </c>
      <c r="EY7" s="27">
        <v>40.200000000000003</v>
      </c>
      <c r="EZ7" s="27">
        <v>30</v>
      </c>
      <c r="FA7" s="27">
        <v>54.62</v>
      </c>
      <c r="FB7" s="27">
        <v>25.23</v>
      </c>
      <c r="FC7" s="27">
        <v>25.8</v>
      </c>
      <c r="FD7" s="27">
        <v>32.6</v>
      </c>
      <c r="FE7" s="27">
        <v>45.54</v>
      </c>
      <c r="FF7" s="27">
        <v>45.54</v>
      </c>
      <c r="FG7" s="27">
        <v>45.54</v>
      </c>
      <c r="FH7" s="27">
        <v>47.52</v>
      </c>
      <c r="FI7" s="27">
        <v>29.64</v>
      </c>
      <c r="FJ7" s="27">
        <v>29.64</v>
      </c>
      <c r="FK7" s="27">
        <v>31.95</v>
      </c>
      <c r="FL7" s="27">
        <v>95.7</v>
      </c>
      <c r="FM7" s="27">
        <v>43.2</v>
      </c>
      <c r="FN7" s="27">
        <v>29.78</v>
      </c>
      <c r="FO7" s="27">
        <v>33</v>
      </c>
      <c r="FP7" s="27">
        <v>55.08</v>
      </c>
      <c r="FQ7" s="27">
        <v>78</v>
      </c>
      <c r="FR7" s="27">
        <v>26.4</v>
      </c>
      <c r="FS7" s="27">
        <v>26.7</v>
      </c>
      <c r="FT7" s="27">
        <v>23</v>
      </c>
      <c r="FU7" s="27">
        <v>69</v>
      </c>
      <c r="FV7" s="27">
        <v>39.6</v>
      </c>
      <c r="FW7" s="27">
        <v>49.5</v>
      </c>
      <c r="FX7" s="27">
        <v>23.1</v>
      </c>
      <c r="FY7" s="27">
        <v>61.4</v>
      </c>
      <c r="FZ7" s="27">
        <v>29.6</v>
      </c>
      <c r="GA7" s="27">
        <v>45.2</v>
      </c>
      <c r="GB7" s="27">
        <v>67.099999999999994</v>
      </c>
      <c r="GC7" s="27">
        <v>96.76</v>
      </c>
      <c r="GD7" s="27">
        <v>64.599999999999994</v>
      </c>
      <c r="GE7" s="27">
        <v>52.2</v>
      </c>
      <c r="GF7" s="27">
        <v>49.4</v>
      </c>
      <c r="GG7" s="27">
        <v>32.1</v>
      </c>
      <c r="GH7" s="27">
        <v>33</v>
      </c>
      <c r="GI7" s="27">
        <v>33</v>
      </c>
      <c r="GJ7" s="27">
        <v>49.5</v>
      </c>
      <c r="GK7" s="27">
        <v>43.86</v>
      </c>
      <c r="GL7" s="27">
        <v>34.799999999999997</v>
      </c>
      <c r="GM7" s="27">
        <v>31.05</v>
      </c>
      <c r="GN7" s="27">
        <v>48.06</v>
      </c>
      <c r="GO7" s="27">
        <v>29.6</v>
      </c>
      <c r="GP7" s="27">
        <v>59.2</v>
      </c>
      <c r="GQ7" s="27">
        <v>40</v>
      </c>
      <c r="GR7" s="27">
        <v>20.7</v>
      </c>
      <c r="GS7" s="27">
        <v>32.76</v>
      </c>
      <c r="GT7" s="27">
        <v>39.89</v>
      </c>
      <c r="GU7" s="27">
        <v>96.8</v>
      </c>
      <c r="GV7" s="27">
        <v>43.2</v>
      </c>
      <c r="GW7" s="27">
        <v>46.36</v>
      </c>
      <c r="GX7" s="27">
        <v>87.36</v>
      </c>
      <c r="GY7" s="27">
        <v>49.2</v>
      </c>
      <c r="GZ7" s="27">
        <v>97.2</v>
      </c>
      <c r="HA7" s="27">
        <v>25.9</v>
      </c>
      <c r="HB7" s="27">
        <v>84.5</v>
      </c>
      <c r="HC7" s="27">
        <v>123</v>
      </c>
      <c r="HD7" s="27">
        <v>36.9</v>
      </c>
      <c r="HE7" s="27">
        <v>45</v>
      </c>
      <c r="HF7" s="27">
        <v>34.619999999999997</v>
      </c>
      <c r="HG7" s="27">
        <v>43.2</v>
      </c>
      <c r="HH7" s="27">
        <v>110.62</v>
      </c>
      <c r="HI7" s="27">
        <v>16.5</v>
      </c>
      <c r="HJ7" s="27">
        <v>44</v>
      </c>
      <c r="HK7" s="27">
        <v>43.1</v>
      </c>
      <c r="HL7" s="27">
        <v>35</v>
      </c>
      <c r="HM7" s="27">
        <v>49.9</v>
      </c>
      <c r="HN7" s="27">
        <v>46.8</v>
      </c>
      <c r="HO7" s="27">
        <v>29.6</v>
      </c>
      <c r="HP7" s="27">
        <v>25.3</v>
      </c>
      <c r="HQ7" s="27">
        <v>64.8</v>
      </c>
      <c r="HR7" s="27">
        <v>31.6</v>
      </c>
      <c r="HS7" s="27">
        <v>38</v>
      </c>
      <c r="HT7" s="27">
        <v>36.24</v>
      </c>
      <c r="HU7" s="27">
        <v>18.63</v>
      </c>
      <c r="HV7" s="27">
        <v>43.98</v>
      </c>
      <c r="HW7" s="27">
        <v>45</v>
      </c>
      <c r="HX7" s="27">
        <v>72.75</v>
      </c>
      <c r="HY7" s="27">
        <v>45.2</v>
      </c>
      <c r="HZ7" s="27">
        <v>51.3</v>
      </c>
      <c r="IA7" s="27">
        <v>56.7</v>
      </c>
      <c r="IB7" s="27">
        <v>25.92</v>
      </c>
      <c r="IC7" s="27">
        <v>46</v>
      </c>
      <c r="ID7" s="27">
        <v>35.49</v>
      </c>
      <c r="IE7" s="27">
        <v>37.799999999999997</v>
      </c>
      <c r="IF7" s="27">
        <v>48.56</v>
      </c>
      <c r="IG7" s="27">
        <v>33</v>
      </c>
      <c r="IH7" s="27">
        <v>130</v>
      </c>
      <c r="II7" s="27">
        <f>21*3.3</f>
        <v>69.3</v>
      </c>
      <c r="IJ7" s="27">
        <f>14*3.3</f>
        <v>46.199999999999996</v>
      </c>
      <c r="IK7" s="27">
        <v>33</v>
      </c>
      <c r="IL7" s="27">
        <v>33</v>
      </c>
      <c r="IM7" s="27">
        <f>6*3.3</f>
        <v>19.799999999999997</v>
      </c>
      <c r="IN7" s="27">
        <v>112.85</v>
      </c>
      <c r="IO7" s="27">
        <f>15*3.3</f>
        <v>49.5</v>
      </c>
      <c r="IP7" s="27">
        <f>11*3.3</f>
        <v>36.299999999999997</v>
      </c>
      <c r="IQ7" s="27">
        <f>16*3.3</f>
        <v>52.8</v>
      </c>
      <c r="IR7" s="27">
        <f>7*3.3</f>
        <v>23.099999999999998</v>
      </c>
      <c r="IS7" s="27">
        <v>33</v>
      </c>
      <c r="IT7" s="27">
        <v>33</v>
      </c>
      <c r="IU7" s="27">
        <f>7*3.3</f>
        <v>23.099999999999998</v>
      </c>
      <c r="IV7" s="27">
        <f>6*3.3</f>
        <v>19.799999999999997</v>
      </c>
      <c r="IW7" s="27">
        <v>19.8</v>
      </c>
      <c r="IX7" s="27">
        <f>19*3.3</f>
        <v>62.699999999999996</v>
      </c>
      <c r="IY7" s="27">
        <f>6*3.3</f>
        <v>19.799999999999997</v>
      </c>
      <c r="IZ7" s="27">
        <f>12*3.3</f>
        <v>39.599999999999994</v>
      </c>
      <c r="JA7" s="27">
        <f>8*3.3</f>
        <v>26.4</v>
      </c>
      <c r="JB7" s="27">
        <f>12*3.3</f>
        <v>39.599999999999994</v>
      </c>
      <c r="JC7" s="27">
        <v>33</v>
      </c>
      <c r="JD7" s="27">
        <f>13*3.3</f>
        <v>42.9</v>
      </c>
      <c r="JE7" s="27">
        <f>14*3.3</f>
        <v>46.199999999999996</v>
      </c>
      <c r="JF7" s="27">
        <f>9.2*3.3</f>
        <v>30.359999999999996</v>
      </c>
      <c r="JG7" s="27">
        <v>33</v>
      </c>
      <c r="JH7" s="27">
        <v>33</v>
      </c>
      <c r="JI7" s="27">
        <v>33</v>
      </c>
      <c r="JJ7" s="27">
        <f>9*3.3</f>
        <v>29.7</v>
      </c>
      <c r="JK7" s="27">
        <f>16*3.3</f>
        <v>52.8</v>
      </c>
      <c r="JL7" s="27">
        <f>12*3.3</f>
        <v>39.599999999999994</v>
      </c>
      <c r="JM7" s="27">
        <v>33</v>
      </c>
      <c r="JN7" s="27">
        <f>11*3.3</f>
        <v>36.299999999999997</v>
      </c>
      <c r="JO7" s="27">
        <f>12*3.3</f>
        <v>39.599999999999994</v>
      </c>
      <c r="JP7" s="27">
        <f>12*3.3</f>
        <v>39.599999999999994</v>
      </c>
      <c r="JQ7" s="27">
        <f>8*3.3</f>
        <v>26.4</v>
      </c>
      <c r="JR7" s="27">
        <v>33</v>
      </c>
      <c r="JS7" s="27">
        <f>12*3.3</f>
        <v>39.599999999999994</v>
      </c>
      <c r="JT7" s="27">
        <v>33</v>
      </c>
      <c r="JU7" s="27">
        <f>8*3.3</f>
        <v>26.4</v>
      </c>
      <c r="JV7" s="27">
        <f>9*3.3</f>
        <v>29.7</v>
      </c>
      <c r="JW7" s="27">
        <f>6*3.3</f>
        <v>19.799999999999997</v>
      </c>
      <c r="JX7" s="27">
        <v>100</v>
      </c>
      <c r="JY7" s="27">
        <f>60*3.3</f>
        <v>198</v>
      </c>
      <c r="JZ7" s="27">
        <f>16*3.3</f>
        <v>52.8</v>
      </c>
      <c r="KA7" s="27">
        <f>8*3.3</f>
        <v>26.4</v>
      </c>
      <c r="KB7" s="27">
        <f>9*3.3</f>
        <v>29.7</v>
      </c>
      <c r="KC7" s="27">
        <f>11*3.3</f>
        <v>36.299999999999997</v>
      </c>
      <c r="KD7" s="27">
        <v>33</v>
      </c>
      <c r="KE7" s="27">
        <f>11*3.3</f>
        <v>36.299999999999997</v>
      </c>
      <c r="KF7" s="27">
        <f>22.8*3.3</f>
        <v>75.239999999999995</v>
      </c>
      <c r="KG7" s="27">
        <f>50*3.3</f>
        <v>165</v>
      </c>
      <c r="KH7" s="27">
        <f>12*3.3</f>
        <v>39.599999999999994</v>
      </c>
      <c r="KI7" s="27">
        <f>36*3.3</f>
        <v>118.8</v>
      </c>
      <c r="KJ7" s="27">
        <f>50*3.3</f>
        <v>165</v>
      </c>
      <c r="KK7" s="27">
        <f>15*3.3</f>
        <v>49.5</v>
      </c>
      <c r="KL7" s="27">
        <v>27</v>
      </c>
      <c r="KM7" s="27">
        <f>16*3.3</f>
        <v>52.8</v>
      </c>
      <c r="KN7" s="27">
        <v>99</v>
      </c>
      <c r="KO7" s="27">
        <f>7*3.3</f>
        <v>23.099999999999998</v>
      </c>
      <c r="KP7" s="27">
        <f>12*3.3</f>
        <v>39.599999999999994</v>
      </c>
      <c r="KQ7" s="27">
        <f>11*3.3</f>
        <v>36.299999999999997</v>
      </c>
      <c r="KR7" s="27">
        <f>21*3.3</f>
        <v>69.3</v>
      </c>
      <c r="KS7" s="27">
        <v>138.9</v>
      </c>
      <c r="KT7" s="27">
        <f>15*3.3</f>
        <v>49.5</v>
      </c>
      <c r="KU7" s="27">
        <f>9.5*3.3</f>
        <v>31.349999999999998</v>
      </c>
      <c r="KV7" s="27">
        <f>16*3.3</f>
        <v>52.8</v>
      </c>
      <c r="KW7" s="27">
        <f>14*3.3</f>
        <v>46.199999999999996</v>
      </c>
      <c r="KX7" s="27">
        <f>8*3.3</f>
        <v>26.4</v>
      </c>
      <c r="KY7" s="27">
        <f>18*3.3</f>
        <v>59.4</v>
      </c>
      <c r="KZ7" s="27">
        <f>9*3.3</f>
        <v>29.7</v>
      </c>
      <c r="LA7" s="27">
        <f>50*3.3</f>
        <v>165</v>
      </c>
      <c r="LB7" s="27">
        <f>18*3.3</f>
        <v>59.4</v>
      </c>
      <c r="LC7" s="27">
        <f>17*3.3</f>
        <v>56.099999999999994</v>
      </c>
      <c r="LD7" s="27">
        <v>33</v>
      </c>
      <c r="LE7" s="27">
        <f>34*3.3</f>
        <v>112.19999999999999</v>
      </c>
      <c r="LF7" s="27">
        <v>33</v>
      </c>
      <c r="LG7" s="27">
        <f>11*3.3</f>
        <v>36.299999999999997</v>
      </c>
      <c r="LH7" s="27">
        <f>7*3.3</f>
        <v>23.099999999999998</v>
      </c>
      <c r="LI7" s="27">
        <f>15*3.3</f>
        <v>49.5</v>
      </c>
      <c r="LJ7" s="27">
        <f>12*3.3</f>
        <v>39.599999999999994</v>
      </c>
      <c r="LK7" s="27">
        <f>50*3.3</f>
        <v>165</v>
      </c>
      <c r="LL7" s="27">
        <f>15*3.3</f>
        <v>49.5</v>
      </c>
      <c r="LM7" s="27">
        <f>9*3.3</f>
        <v>29.7</v>
      </c>
      <c r="LN7" s="27">
        <f>14*3.3</f>
        <v>46.199999999999996</v>
      </c>
      <c r="LO7" s="27">
        <f>8*3.3</f>
        <v>26.4</v>
      </c>
      <c r="LP7" s="27">
        <v>33</v>
      </c>
      <c r="LQ7" s="27">
        <f>13*3.3</f>
        <v>42.9</v>
      </c>
      <c r="LR7" s="27">
        <v>33</v>
      </c>
      <c r="LS7" s="27">
        <f>18*3.3</f>
        <v>59.4</v>
      </c>
      <c r="LT7" s="27">
        <f>19*3.3</f>
        <v>62.699999999999996</v>
      </c>
      <c r="LU7" s="27">
        <f>50*3.3</f>
        <v>165</v>
      </c>
      <c r="LV7" s="27">
        <v>33</v>
      </c>
      <c r="LW7" s="27">
        <f>9*3.3</f>
        <v>29.7</v>
      </c>
      <c r="LX7" s="27">
        <v>33</v>
      </c>
      <c r="LY7" s="27">
        <f>18*3.3</f>
        <v>59.4</v>
      </c>
      <c r="LZ7" s="27">
        <v>33</v>
      </c>
      <c r="MA7" s="27">
        <v>33</v>
      </c>
      <c r="MB7" s="27">
        <f>9*3.3</f>
        <v>29.7</v>
      </c>
      <c r="MC7" s="27">
        <v>38.43</v>
      </c>
      <c r="MD7" s="27">
        <f>13*3.3</f>
        <v>42.9</v>
      </c>
      <c r="ME7" s="27"/>
      <c r="MF7" s="27">
        <v>99</v>
      </c>
      <c r="MG7" s="27"/>
      <c r="MH7" s="27">
        <v>23</v>
      </c>
      <c r="MI7" s="27">
        <v>59</v>
      </c>
      <c r="MJ7" s="27">
        <v>30</v>
      </c>
      <c r="MK7" s="27">
        <v>33</v>
      </c>
      <c r="ML7" s="27">
        <v>17</v>
      </c>
      <c r="MM7" s="27">
        <v>50</v>
      </c>
      <c r="MN7" s="27">
        <v>36</v>
      </c>
      <c r="MO7" s="27">
        <v>33</v>
      </c>
      <c r="MP7" s="27">
        <v>43</v>
      </c>
      <c r="MQ7" s="27">
        <v>36</v>
      </c>
      <c r="MR7" s="27">
        <v>37</v>
      </c>
      <c r="MS7" s="27">
        <v>33</v>
      </c>
      <c r="MT7" s="27">
        <v>42</v>
      </c>
      <c r="MU7" s="27">
        <v>40</v>
      </c>
      <c r="MV7" s="27">
        <v>36</v>
      </c>
      <c r="MW7" s="27">
        <v>40</v>
      </c>
      <c r="MX7" s="27">
        <v>33</v>
      </c>
      <c r="MY7" s="27">
        <v>56</v>
      </c>
      <c r="MZ7" s="27">
        <v>46</v>
      </c>
      <c r="NA7" s="27">
        <v>26</v>
      </c>
      <c r="NB7" s="27">
        <v>59</v>
      </c>
      <c r="NC7" s="27">
        <v>26</v>
      </c>
      <c r="ND7" s="27">
        <v>50</v>
      </c>
      <c r="NE7" s="27">
        <v>33</v>
      </c>
      <c r="NF7" s="27">
        <v>56</v>
      </c>
      <c r="NG7" s="27">
        <v>43</v>
      </c>
      <c r="NH7" s="27">
        <v>26</v>
      </c>
      <c r="NI7" s="27">
        <v>30</v>
      </c>
      <c r="NJ7" s="27">
        <v>33</v>
      </c>
      <c r="NK7" s="27">
        <v>40</v>
      </c>
      <c r="NL7" s="27">
        <v>33</v>
      </c>
      <c r="NM7" s="27">
        <v>59</v>
      </c>
      <c r="NN7" s="27"/>
      <c r="NO7" s="27">
        <v>53</v>
      </c>
      <c r="NP7" s="27">
        <v>40</v>
      </c>
      <c r="NQ7" s="27"/>
      <c r="NR7" s="27">
        <v>43</v>
      </c>
      <c r="NS7" s="27">
        <v>50</v>
      </c>
      <c r="NT7" s="27">
        <v>30</v>
      </c>
      <c r="NU7" s="27">
        <v>53</v>
      </c>
      <c r="NV7" s="27">
        <v>26</v>
      </c>
      <c r="NW7" s="27"/>
      <c r="NX7" s="27">
        <v>26</v>
      </c>
      <c r="NY7" s="27">
        <v>43</v>
      </c>
      <c r="NZ7" s="27"/>
      <c r="OA7" s="27">
        <v>92</v>
      </c>
      <c r="OB7" s="27">
        <v>50</v>
      </c>
      <c r="OC7" s="27">
        <v>40</v>
      </c>
      <c r="OD7" s="27">
        <v>33</v>
      </c>
      <c r="OE7" s="27"/>
      <c r="OF7" s="27">
        <v>56</v>
      </c>
      <c r="OG7" s="27">
        <v>215</v>
      </c>
      <c r="OH7" s="27">
        <v>23</v>
      </c>
      <c r="OI7" s="27">
        <v>50</v>
      </c>
      <c r="OJ7" s="27">
        <v>50</v>
      </c>
      <c r="OK7" s="27">
        <v>26</v>
      </c>
      <c r="OL7" s="27">
        <v>56</v>
      </c>
      <c r="OM7" s="27">
        <v>63</v>
      </c>
      <c r="ON7" s="27">
        <v>30</v>
      </c>
      <c r="OO7" s="27">
        <v>33</v>
      </c>
      <c r="OP7" s="27">
        <v>23</v>
      </c>
      <c r="OQ7" s="27">
        <v>132</v>
      </c>
      <c r="OR7" s="27">
        <v>33</v>
      </c>
      <c r="OS7" s="27">
        <v>30</v>
      </c>
      <c r="OT7" s="27">
        <v>59</v>
      </c>
      <c r="OU7" s="27">
        <v>49</v>
      </c>
      <c r="OV7" s="27">
        <v>129</v>
      </c>
      <c r="OW7" s="27">
        <v>40</v>
      </c>
      <c r="OX7" s="27"/>
      <c r="OY7" s="27">
        <v>40</v>
      </c>
      <c r="OZ7" s="27">
        <v>40</v>
      </c>
      <c r="PA7" s="27">
        <v>26</v>
      </c>
      <c r="PB7" s="27">
        <v>30</v>
      </c>
      <c r="PC7" s="27">
        <v>30</v>
      </c>
      <c r="PD7" s="27">
        <v>30</v>
      </c>
      <c r="PE7" s="27">
        <v>30</v>
      </c>
      <c r="PF7" s="27">
        <v>36</v>
      </c>
      <c r="PG7" s="27">
        <v>50</v>
      </c>
      <c r="PH7" s="27">
        <v>33</v>
      </c>
      <c r="PI7" s="27">
        <v>33</v>
      </c>
      <c r="PJ7" s="27">
        <v>33</v>
      </c>
      <c r="PK7" s="27">
        <v>106</v>
      </c>
      <c r="PL7" s="27">
        <v>63</v>
      </c>
    </row>
    <row r="8" spans="1:428" s="10" customFormat="1" ht="18" customHeight="1">
      <c r="A8" s="74" t="s">
        <v>4</v>
      </c>
      <c r="B8" s="34" t="s">
        <v>8</v>
      </c>
      <c r="C8" s="25" t="s">
        <v>35</v>
      </c>
      <c r="D8" s="21">
        <f t="shared" ref="D8:D24" si="0">COUNTIF(E8:PL8, 3)</f>
        <v>420</v>
      </c>
      <c r="E8" s="9">
        <v>3</v>
      </c>
      <c r="F8" s="9">
        <v>3</v>
      </c>
      <c r="G8" s="7">
        <v>0</v>
      </c>
      <c r="H8" s="9">
        <v>3</v>
      </c>
      <c r="I8" s="9">
        <v>3</v>
      </c>
      <c r="J8" s="9">
        <v>3</v>
      </c>
      <c r="K8" s="9">
        <v>3</v>
      </c>
      <c r="L8" s="7">
        <v>3</v>
      </c>
      <c r="M8" s="7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7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3</v>
      </c>
      <c r="AA8" s="7">
        <v>3</v>
      </c>
      <c r="AB8" s="7">
        <v>3</v>
      </c>
      <c r="AC8" s="9">
        <v>3</v>
      </c>
      <c r="AD8" s="9">
        <v>3</v>
      </c>
      <c r="AE8" s="7">
        <v>3</v>
      </c>
      <c r="AF8" s="7">
        <v>3</v>
      </c>
      <c r="AG8" s="7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7">
        <v>3</v>
      </c>
      <c r="AR8" s="7">
        <v>3</v>
      </c>
      <c r="AS8" s="7">
        <v>3</v>
      </c>
      <c r="AT8" s="7">
        <v>3</v>
      </c>
      <c r="AU8" s="7">
        <v>3</v>
      </c>
      <c r="AV8" s="9">
        <v>3</v>
      </c>
      <c r="AW8" s="7">
        <v>3</v>
      </c>
      <c r="AX8" s="7">
        <v>3</v>
      </c>
      <c r="AY8" s="7">
        <v>3</v>
      </c>
      <c r="AZ8" s="9">
        <v>3</v>
      </c>
      <c r="BA8" s="7">
        <v>3</v>
      </c>
      <c r="BB8" s="7">
        <v>3</v>
      </c>
      <c r="BC8" s="7">
        <v>3</v>
      </c>
      <c r="BD8" s="9">
        <v>3</v>
      </c>
      <c r="BE8" s="9">
        <v>3</v>
      </c>
      <c r="BF8" s="9">
        <v>3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3</v>
      </c>
      <c r="BU8" s="7">
        <v>3</v>
      </c>
      <c r="BV8" s="7">
        <v>3</v>
      </c>
      <c r="BW8" s="7">
        <v>3</v>
      </c>
      <c r="BX8" s="7">
        <v>3</v>
      </c>
      <c r="BY8" s="7">
        <v>3</v>
      </c>
      <c r="BZ8" s="7">
        <v>3</v>
      </c>
      <c r="CA8" s="7">
        <v>3</v>
      </c>
      <c r="CB8" s="7">
        <v>3</v>
      </c>
      <c r="CC8" s="7">
        <v>3</v>
      </c>
      <c r="CD8" s="7">
        <v>3</v>
      </c>
      <c r="CE8" s="7">
        <v>3</v>
      </c>
      <c r="CF8" s="7">
        <v>3</v>
      </c>
      <c r="CG8" s="7">
        <v>3</v>
      </c>
      <c r="CH8" s="7">
        <v>3</v>
      </c>
      <c r="CI8" s="7">
        <v>3</v>
      </c>
      <c r="CJ8" s="7">
        <v>3</v>
      </c>
      <c r="CK8" s="7">
        <v>3</v>
      </c>
      <c r="CL8" s="7">
        <v>3</v>
      </c>
      <c r="CM8" s="7">
        <v>3</v>
      </c>
      <c r="CN8" s="7">
        <v>3</v>
      </c>
      <c r="CO8" s="7">
        <v>3</v>
      </c>
      <c r="CP8" s="7">
        <v>3</v>
      </c>
      <c r="CQ8" s="7">
        <v>3</v>
      </c>
      <c r="CR8" s="7">
        <v>3</v>
      </c>
      <c r="CS8" s="7">
        <v>3</v>
      </c>
      <c r="CT8" s="7">
        <v>3</v>
      </c>
      <c r="CU8" s="7">
        <v>3</v>
      </c>
      <c r="CV8" s="7">
        <v>3</v>
      </c>
      <c r="CW8" s="7">
        <v>3</v>
      </c>
      <c r="CX8" s="7">
        <v>3</v>
      </c>
      <c r="CY8" s="7">
        <v>3</v>
      </c>
      <c r="CZ8" s="7">
        <v>3</v>
      </c>
      <c r="DA8" s="7">
        <v>3</v>
      </c>
      <c r="DB8" s="7">
        <v>3</v>
      </c>
      <c r="DC8" s="7">
        <v>3</v>
      </c>
      <c r="DD8" s="7">
        <v>3</v>
      </c>
      <c r="DE8" s="7">
        <v>3</v>
      </c>
      <c r="DF8" s="7">
        <v>3</v>
      </c>
      <c r="DG8" s="7">
        <v>3</v>
      </c>
      <c r="DH8" s="7">
        <v>3</v>
      </c>
      <c r="DI8" s="7">
        <v>3</v>
      </c>
      <c r="DJ8" s="7">
        <v>3</v>
      </c>
      <c r="DK8" s="7">
        <v>3</v>
      </c>
      <c r="DL8" s="7">
        <v>3</v>
      </c>
      <c r="DM8" s="7">
        <v>3</v>
      </c>
      <c r="DN8" s="7">
        <v>3</v>
      </c>
      <c r="DO8" s="7">
        <v>3</v>
      </c>
      <c r="DP8" s="7">
        <v>3</v>
      </c>
      <c r="DQ8" s="7">
        <v>3</v>
      </c>
      <c r="DR8" s="7">
        <v>3</v>
      </c>
      <c r="DS8" s="7">
        <v>3</v>
      </c>
      <c r="DT8" s="7">
        <v>3</v>
      </c>
      <c r="DU8" s="7">
        <v>3</v>
      </c>
      <c r="DV8" s="7">
        <v>3</v>
      </c>
      <c r="DW8" s="7">
        <v>3</v>
      </c>
      <c r="DX8" s="7">
        <v>3</v>
      </c>
      <c r="DY8" s="7">
        <v>3</v>
      </c>
      <c r="DZ8" s="7">
        <v>3</v>
      </c>
      <c r="EA8" s="7">
        <v>3</v>
      </c>
      <c r="EB8" s="7">
        <v>3</v>
      </c>
      <c r="EC8" s="7">
        <v>3</v>
      </c>
      <c r="ED8" s="7">
        <v>3</v>
      </c>
      <c r="EE8" s="7">
        <v>3</v>
      </c>
      <c r="EF8" s="7">
        <v>3</v>
      </c>
      <c r="EG8" s="7">
        <v>3</v>
      </c>
      <c r="EH8" s="7">
        <v>3</v>
      </c>
      <c r="EI8" s="7">
        <v>3</v>
      </c>
      <c r="EJ8" s="7">
        <v>3</v>
      </c>
      <c r="EK8" s="7">
        <v>3</v>
      </c>
      <c r="EL8" s="7">
        <v>3</v>
      </c>
      <c r="EM8" s="7">
        <v>3</v>
      </c>
      <c r="EN8" s="7">
        <v>3</v>
      </c>
      <c r="EO8" s="7">
        <v>3</v>
      </c>
      <c r="EP8" s="7">
        <v>3</v>
      </c>
      <c r="EQ8" s="7">
        <v>3</v>
      </c>
      <c r="ER8" s="9">
        <v>3</v>
      </c>
      <c r="ES8" s="9">
        <v>3</v>
      </c>
      <c r="ET8" s="9">
        <v>3</v>
      </c>
      <c r="EU8" s="9">
        <v>3</v>
      </c>
      <c r="EV8" s="9">
        <v>3</v>
      </c>
      <c r="EW8" s="9">
        <v>3</v>
      </c>
      <c r="EX8" s="9">
        <v>3</v>
      </c>
      <c r="EY8" s="9">
        <v>3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3</v>
      </c>
      <c r="FF8" s="9">
        <v>3</v>
      </c>
      <c r="FG8" s="9">
        <v>3</v>
      </c>
      <c r="FH8" s="9">
        <v>3</v>
      </c>
      <c r="FI8" s="9">
        <v>3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3</v>
      </c>
      <c r="FQ8" s="9">
        <v>3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3</v>
      </c>
      <c r="FY8" s="9">
        <v>3</v>
      </c>
      <c r="FZ8" s="9">
        <v>3</v>
      </c>
      <c r="GA8" s="9">
        <v>3</v>
      </c>
      <c r="GB8" s="9">
        <v>3</v>
      </c>
      <c r="GC8" s="9">
        <v>3</v>
      </c>
      <c r="GD8" s="9">
        <v>3</v>
      </c>
      <c r="GE8" s="9">
        <v>3</v>
      </c>
      <c r="GF8" s="9">
        <v>3</v>
      </c>
      <c r="GG8" s="9">
        <v>3</v>
      </c>
      <c r="GH8" s="9">
        <v>3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3</v>
      </c>
      <c r="GO8" s="9">
        <v>3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3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3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3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3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3</v>
      </c>
      <c r="IG8" s="9">
        <v>3</v>
      </c>
      <c r="IH8" s="9">
        <v>3</v>
      </c>
      <c r="II8" s="9">
        <v>3</v>
      </c>
      <c r="IJ8" s="9">
        <v>3</v>
      </c>
      <c r="IK8" s="7">
        <v>3</v>
      </c>
      <c r="IL8" s="7">
        <v>3</v>
      </c>
      <c r="IM8" s="7">
        <v>3</v>
      </c>
      <c r="IN8" s="7">
        <v>3</v>
      </c>
      <c r="IO8" s="7">
        <v>3</v>
      </c>
      <c r="IP8" s="9">
        <v>3</v>
      </c>
      <c r="IQ8" s="7">
        <v>3</v>
      </c>
      <c r="IR8" s="7">
        <v>3</v>
      </c>
      <c r="IS8" s="7">
        <v>3</v>
      </c>
      <c r="IT8" s="7">
        <v>3</v>
      </c>
      <c r="IU8" s="7">
        <v>3</v>
      </c>
      <c r="IV8" s="7">
        <v>3</v>
      </c>
      <c r="IW8" s="7">
        <v>3</v>
      </c>
      <c r="IX8" s="9">
        <v>3</v>
      </c>
      <c r="IY8" s="9">
        <v>3</v>
      </c>
      <c r="IZ8" s="7">
        <v>3</v>
      </c>
      <c r="JA8" s="7">
        <v>3</v>
      </c>
      <c r="JB8" s="7">
        <v>3</v>
      </c>
      <c r="JC8" s="9">
        <v>3</v>
      </c>
      <c r="JD8" s="7">
        <v>3</v>
      </c>
      <c r="JE8" s="7">
        <v>3</v>
      </c>
      <c r="JF8" s="9">
        <v>3</v>
      </c>
      <c r="JG8" s="7">
        <v>3</v>
      </c>
      <c r="JH8" s="7">
        <v>3</v>
      </c>
      <c r="JI8" s="7">
        <v>3</v>
      </c>
      <c r="JJ8" s="7">
        <v>3</v>
      </c>
      <c r="JK8" s="9">
        <v>3</v>
      </c>
      <c r="JL8" s="7">
        <v>3</v>
      </c>
      <c r="JM8" s="7">
        <v>3</v>
      </c>
      <c r="JN8" s="7">
        <v>3</v>
      </c>
      <c r="JO8" s="7">
        <v>3</v>
      </c>
      <c r="JP8" s="7">
        <v>3</v>
      </c>
      <c r="JQ8" s="7">
        <v>3</v>
      </c>
      <c r="JR8" s="7">
        <v>3</v>
      </c>
      <c r="JS8" s="9">
        <v>3</v>
      </c>
      <c r="JT8" s="9">
        <v>3</v>
      </c>
      <c r="JU8" s="9">
        <v>3</v>
      </c>
      <c r="JV8" s="9">
        <v>3</v>
      </c>
      <c r="JW8" s="9">
        <v>3</v>
      </c>
      <c r="JX8" s="9">
        <v>3</v>
      </c>
      <c r="JY8" s="7">
        <v>0</v>
      </c>
      <c r="JZ8" s="9">
        <v>3</v>
      </c>
      <c r="KA8" s="9">
        <v>3</v>
      </c>
      <c r="KB8" s="9">
        <v>3</v>
      </c>
      <c r="KC8" s="9">
        <v>3</v>
      </c>
      <c r="KD8" s="9">
        <v>3</v>
      </c>
      <c r="KE8" s="9">
        <v>3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3</v>
      </c>
      <c r="KM8" s="7">
        <v>3</v>
      </c>
      <c r="KN8" s="9">
        <v>3</v>
      </c>
      <c r="KO8" s="9">
        <v>3</v>
      </c>
      <c r="KP8" s="9">
        <v>3</v>
      </c>
      <c r="KQ8" s="9">
        <v>3</v>
      </c>
      <c r="KR8" s="9">
        <v>3</v>
      </c>
      <c r="KS8" s="9">
        <v>3</v>
      </c>
      <c r="KT8" s="9">
        <v>3</v>
      </c>
      <c r="KU8" s="9">
        <v>3</v>
      </c>
      <c r="KV8" s="9">
        <v>3</v>
      </c>
      <c r="KW8" s="9">
        <v>3</v>
      </c>
      <c r="KX8" s="9">
        <v>3</v>
      </c>
      <c r="KY8" s="9">
        <v>3</v>
      </c>
      <c r="KZ8" s="9">
        <v>3</v>
      </c>
      <c r="LA8" s="9">
        <v>3</v>
      </c>
      <c r="LB8" s="9">
        <v>3</v>
      </c>
      <c r="LC8" s="9">
        <v>3</v>
      </c>
      <c r="LD8" s="9">
        <v>3</v>
      </c>
      <c r="LE8" s="7">
        <v>3</v>
      </c>
      <c r="LF8" s="9">
        <v>3</v>
      </c>
      <c r="LG8" s="9">
        <v>3</v>
      </c>
      <c r="LH8" s="9">
        <v>3</v>
      </c>
      <c r="LI8" s="9">
        <v>3</v>
      </c>
      <c r="LJ8" s="9">
        <v>3</v>
      </c>
      <c r="LK8" s="9">
        <v>3</v>
      </c>
      <c r="LL8" s="9">
        <v>3</v>
      </c>
      <c r="LM8" s="9">
        <v>3</v>
      </c>
      <c r="LN8" s="9">
        <v>3</v>
      </c>
      <c r="LO8" s="7">
        <v>3</v>
      </c>
      <c r="LP8" s="9">
        <v>3</v>
      </c>
      <c r="LQ8" s="9">
        <v>3</v>
      </c>
      <c r="LR8" s="7">
        <v>3</v>
      </c>
      <c r="LS8" s="7">
        <v>3</v>
      </c>
      <c r="LT8" s="9">
        <v>3</v>
      </c>
      <c r="LU8" s="9">
        <v>3</v>
      </c>
      <c r="LV8" s="9">
        <v>3</v>
      </c>
      <c r="LW8" s="9">
        <v>3</v>
      </c>
      <c r="LX8" s="9">
        <v>3</v>
      </c>
      <c r="LY8" s="9">
        <v>3</v>
      </c>
      <c r="LZ8" s="9">
        <v>3</v>
      </c>
      <c r="MA8" s="7">
        <v>3</v>
      </c>
      <c r="MB8" s="7">
        <v>3</v>
      </c>
      <c r="MC8" s="9">
        <v>3</v>
      </c>
      <c r="MD8" s="9">
        <v>3</v>
      </c>
      <c r="ME8" s="9">
        <v>3</v>
      </c>
      <c r="MF8" s="9">
        <v>3</v>
      </c>
      <c r="MG8" s="9">
        <v>3</v>
      </c>
      <c r="MH8" s="9">
        <v>3</v>
      </c>
      <c r="MI8" s="9">
        <v>3</v>
      </c>
      <c r="MJ8" s="9">
        <v>3</v>
      </c>
      <c r="MK8" s="9">
        <v>3</v>
      </c>
      <c r="ML8" s="9">
        <v>3</v>
      </c>
      <c r="MM8" s="9">
        <v>3</v>
      </c>
      <c r="MN8" s="9">
        <v>3</v>
      </c>
      <c r="MO8" s="9">
        <v>3</v>
      </c>
      <c r="MP8" s="9">
        <v>3</v>
      </c>
      <c r="MQ8" s="9">
        <v>3</v>
      </c>
      <c r="MR8" s="9">
        <v>3</v>
      </c>
      <c r="MS8" s="9">
        <v>3</v>
      </c>
      <c r="MT8" s="9">
        <v>3</v>
      </c>
      <c r="MU8" s="9">
        <v>3</v>
      </c>
      <c r="MV8" s="9">
        <v>3</v>
      </c>
      <c r="MW8" s="9">
        <v>3</v>
      </c>
      <c r="MX8" s="9">
        <v>3</v>
      </c>
      <c r="MY8" s="9">
        <v>3</v>
      </c>
      <c r="MZ8" s="9">
        <v>3</v>
      </c>
      <c r="NA8" s="9">
        <v>3</v>
      </c>
      <c r="NB8" s="9">
        <v>3</v>
      </c>
      <c r="NC8" s="9">
        <v>0</v>
      </c>
      <c r="ND8" s="9">
        <v>3</v>
      </c>
      <c r="NE8" s="9">
        <v>3</v>
      </c>
      <c r="NF8" s="9">
        <v>3</v>
      </c>
      <c r="NG8" s="9">
        <v>3</v>
      </c>
      <c r="NH8" s="9">
        <v>3</v>
      </c>
      <c r="NI8" s="9">
        <v>3</v>
      </c>
      <c r="NJ8" s="9">
        <v>3</v>
      </c>
      <c r="NK8" s="9">
        <v>3</v>
      </c>
      <c r="NL8" s="9">
        <v>3</v>
      </c>
      <c r="NM8" s="9">
        <v>3</v>
      </c>
      <c r="NN8" s="9">
        <v>3</v>
      </c>
      <c r="NO8" s="9">
        <v>3</v>
      </c>
      <c r="NP8" s="9">
        <v>3</v>
      </c>
      <c r="NQ8" s="9">
        <v>3</v>
      </c>
      <c r="NR8" s="9">
        <v>3</v>
      </c>
      <c r="NS8" s="9">
        <v>3</v>
      </c>
      <c r="NT8" s="9">
        <v>3</v>
      </c>
      <c r="NU8" s="9">
        <v>0</v>
      </c>
      <c r="NV8" s="9">
        <v>3</v>
      </c>
      <c r="NW8" s="9">
        <v>3</v>
      </c>
      <c r="NX8" s="9">
        <v>3</v>
      </c>
      <c r="NY8" s="9">
        <v>3</v>
      </c>
      <c r="NZ8" s="9">
        <v>3</v>
      </c>
      <c r="OA8" s="9">
        <v>3</v>
      </c>
      <c r="OB8" s="9">
        <v>3</v>
      </c>
      <c r="OC8" s="9">
        <v>3</v>
      </c>
      <c r="OD8" s="9">
        <v>3</v>
      </c>
      <c r="OE8" s="9">
        <v>3</v>
      </c>
      <c r="OF8" s="9">
        <v>3</v>
      </c>
      <c r="OG8" s="9">
        <v>3</v>
      </c>
      <c r="OH8" s="9">
        <v>3</v>
      </c>
      <c r="OI8" s="9">
        <v>3</v>
      </c>
      <c r="OJ8" s="9">
        <v>3</v>
      </c>
      <c r="OK8" s="9">
        <v>3</v>
      </c>
      <c r="OL8" s="9">
        <v>3</v>
      </c>
      <c r="OM8" s="9">
        <v>3</v>
      </c>
      <c r="ON8" s="9">
        <v>3</v>
      </c>
      <c r="OO8" s="9">
        <v>3</v>
      </c>
      <c r="OP8" s="9">
        <v>3</v>
      </c>
      <c r="OQ8" s="9">
        <v>3</v>
      </c>
      <c r="OR8" s="9">
        <v>3</v>
      </c>
      <c r="OS8" s="9">
        <v>3</v>
      </c>
      <c r="OT8" s="7">
        <v>3</v>
      </c>
      <c r="OU8" s="9">
        <v>3</v>
      </c>
      <c r="OV8" s="9">
        <v>3</v>
      </c>
      <c r="OW8" s="9">
        <v>3</v>
      </c>
      <c r="OX8" s="9">
        <v>3</v>
      </c>
      <c r="OY8" s="9">
        <v>3</v>
      </c>
      <c r="OZ8" s="9">
        <v>3</v>
      </c>
      <c r="PA8" s="9">
        <v>3</v>
      </c>
      <c r="PB8" s="9">
        <v>3</v>
      </c>
      <c r="PC8" s="9">
        <v>3</v>
      </c>
      <c r="PD8" s="9">
        <v>3</v>
      </c>
      <c r="PE8" s="9">
        <v>3</v>
      </c>
      <c r="PF8" s="7">
        <v>3</v>
      </c>
      <c r="PG8" s="9">
        <v>3</v>
      </c>
      <c r="PH8" s="9">
        <v>3</v>
      </c>
      <c r="PI8" s="9">
        <v>3</v>
      </c>
      <c r="PJ8" s="7">
        <v>3</v>
      </c>
      <c r="PK8" s="9">
        <v>3</v>
      </c>
      <c r="PL8" s="9">
        <v>3</v>
      </c>
    </row>
    <row r="9" spans="1:428" s="10" customFormat="1" ht="18" customHeight="1">
      <c r="A9" s="75"/>
      <c r="B9" s="34" t="s">
        <v>9</v>
      </c>
      <c r="C9" s="25" t="s">
        <v>50</v>
      </c>
      <c r="D9" s="21">
        <f t="shared" si="0"/>
        <v>422</v>
      </c>
      <c r="E9" s="9">
        <v>3</v>
      </c>
      <c r="F9" s="9">
        <v>3</v>
      </c>
      <c r="G9" s="7">
        <v>3</v>
      </c>
      <c r="H9" s="9">
        <v>3</v>
      </c>
      <c r="I9" s="9">
        <v>3</v>
      </c>
      <c r="J9" s="9">
        <v>3</v>
      </c>
      <c r="K9" s="9">
        <v>3</v>
      </c>
      <c r="L9" s="7">
        <v>3</v>
      </c>
      <c r="M9" s="7">
        <v>3</v>
      </c>
      <c r="N9" s="9">
        <v>3</v>
      </c>
      <c r="O9" s="9">
        <v>3</v>
      </c>
      <c r="P9" s="9">
        <v>3</v>
      </c>
      <c r="Q9" s="9">
        <v>3</v>
      </c>
      <c r="R9" s="9">
        <v>3</v>
      </c>
      <c r="S9" s="9">
        <v>3</v>
      </c>
      <c r="T9" s="7">
        <v>3</v>
      </c>
      <c r="U9" s="9">
        <v>3</v>
      </c>
      <c r="V9" s="9">
        <v>3</v>
      </c>
      <c r="W9" s="9">
        <v>3</v>
      </c>
      <c r="X9" s="9">
        <v>3</v>
      </c>
      <c r="Y9" s="9">
        <v>3</v>
      </c>
      <c r="Z9" s="9">
        <v>3</v>
      </c>
      <c r="AA9" s="7">
        <v>3</v>
      </c>
      <c r="AB9" s="7">
        <v>3</v>
      </c>
      <c r="AC9" s="9">
        <v>3</v>
      </c>
      <c r="AD9" s="9">
        <v>3</v>
      </c>
      <c r="AE9" s="7">
        <v>3</v>
      </c>
      <c r="AF9" s="7">
        <v>3</v>
      </c>
      <c r="AG9" s="7">
        <v>3</v>
      </c>
      <c r="AH9" s="9">
        <v>3</v>
      </c>
      <c r="AI9" s="9">
        <v>3</v>
      </c>
      <c r="AJ9" s="9">
        <v>3</v>
      </c>
      <c r="AK9" s="9">
        <v>3</v>
      </c>
      <c r="AL9" s="9">
        <v>3</v>
      </c>
      <c r="AM9" s="9">
        <v>3</v>
      </c>
      <c r="AN9" s="9">
        <v>3</v>
      </c>
      <c r="AO9" s="9">
        <v>3</v>
      </c>
      <c r="AP9" s="9">
        <v>3</v>
      </c>
      <c r="AQ9" s="7">
        <v>3</v>
      </c>
      <c r="AR9" s="7">
        <v>3</v>
      </c>
      <c r="AS9" s="7">
        <v>3</v>
      </c>
      <c r="AT9" s="7">
        <v>3</v>
      </c>
      <c r="AU9" s="7">
        <v>3</v>
      </c>
      <c r="AV9" s="9">
        <v>3</v>
      </c>
      <c r="AW9" s="7">
        <v>3</v>
      </c>
      <c r="AX9" s="7">
        <v>3</v>
      </c>
      <c r="AY9" s="7">
        <v>3</v>
      </c>
      <c r="AZ9" s="9">
        <v>3</v>
      </c>
      <c r="BA9" s="7">
        <v>3</v>
      </c>
      <c r="BB9" s="7">
        <v>3</v>
      </c>
      <c r="BC9" s="7">
        <v>3</v>
      </c>
      <c r="BD9" s="9">
        <v>3</v>
      </c>
      <c r="BE9" s="9">
        <v>3</v>
      </c>
      <c r="BF9" s="9">
        <v>3</v>
      </c>
      <c r="BG9" s="9">
        <v>3</v>
      </c>
      <c r="BH9" s="9">
        <v>3</v>
      </c>
      <c r="BI9" s="9">
        <v>3</v>
      </c>
      <c r="BJ9" s="9">
        <v>3</v>
      </c>
      <c r="BK9" s="9">
        <v>3</v>
      </c>
      <c r="BL9" s="9">
        <v>3</v>
      </c>
      <c r="BM9" s="9">
        <v>3</v>
      </c>
      <c r="BN9" s="9">
        <v>3</v>
      </c>
      <c r="BO9" s="9">
        <v>3</v>
      </c>
      <c r="BP9" s="9">
        <v>3</v>
      </c>
      <c r="BQ9" s="9">
        <v>3</v>
      </c>
      <c r="BR9" s="9">
        <v>3</v>
      </c>
      <c r="BS9" s="9">
        <v>3</v>
      </c>
      <c r="BT9" s="9">
        <v>3</v>
      </c>
      <c r="BU9" s="7">
        <v>3</v>
      </c>
      <c r="BV9" s="7">
        <v>3</v>
      </c>
      <c r="BW9" s="7">
        <v>3</v>
      </c>
      <c r="BX9" s="7">
        <v>3</v>
      </c>
      <c r="BY9" s="7">
        <v>3</v>
      </c>
      <c r="BZ9" s="7">
        <v>3</v>
      </c>
      <c r="CA9" s="7">
        <v>3</v>
      </c>
      <c r="CB9" s="7">
        <v>3</v>
      </c>
      <c r="CC9" s="7">
        <v>3</v>
      </c>
      <c r="CD9" s="7">
        <v>3</v>
      </c>
      <c r="CE9" s="7">
        <v>3</v>
      </c>
      <c r="CF9" s="7">
        <v>3</v>
      </c>
      <c r="CG9" s="7">
        <v>3</v>
      </c>
      <c r="CH9" s="7">
        <v>3</v>
      </c>
      <c r="CI9" s="7">
        <v>3</v>
      </c>
      <c r="CJ9" s="7">
        <v>3</v>
      </c>
      <c r="CK9" s="7">
        <v>3</v>
      </c>
      <c r="CL9" s="7">
        <v>3</v>
      </c>
      <c r="CM9" s="7">
        <v>3</v>
      </c>
      <c r="CN9" s="7">
        <v>3</v>
      </c>
      <c r="CO9" s="7">
        <v>3</v>
      </c>
      <c r="CP9" s="7">
        <v>3</v>
      </c>
      <c r="CQ9" s="7">
        <v>3</v>
      </c>
      <c r="CR9" s="7">
        <v>3</v>
      </c>
      <c r="CS9" s="7">
        <v>3</v>
      </c>
      <c r="CT9" s="7">
        <v>3</v>
      </c>
      <c r="CU9" s="7">
        <v>3</v>
      </c>
      <c r="CV9" s="7">
        <v>3</v>
      </c>
      <c r="CW9" s="7">
        <v>3</v>
      </c>
      <c r="CX9" s="7">
        <v>3</v>
      </c>
      <c r="CY9" s="7">
        <v>3</v>
      </c>
      <c r="CZ9" s="7">
        <v>3</v>
      </c>
      <c r="DA9" s="7">
        <v>3</v>
      </c>
      <c r="DB9" s="7">
        <v>3</v>
      </c>
      <c r="DC9" s="7">
        <v>3</v>
      </c>
      <c r="DD9" s="7">
        <v>3</v>
      </c>
      <c r="DE9" s="7">
        <v>3</v>
      </c>
      <c r="DF9" s="7">
        <v>3</v>
      </c>
      <c r="DG9" s="7">
        <v>3</v>
      </c>
      <c r="DH9" s="7">
        <v>3</v>
      </c>
      <c r="DI9" s="7">
        <v>3</v>
      </c>
      <c r="DJ9" s="7">
        <v>3</v>
      </c>
      <c r="DK9" s="7">
        <v>3</v>
      </c>
      <c r="DL9" s="7">
        <v>3</v>
      </c>
      <c r="DM9" s="7">
        <v>3</v>
      </c>
      <c r="DN9" s="7">
        <v>3</v>
      </c>
      <c r="DO9" s="7">
        <v>3</v>
      </c>
      <c r="DP9" s="7">
        <v>3</v>
      </c>
      <c r="DQ9" s="7">
        <v>3</v>
      </c>
      <c r="DR9" s="7">
        <v>3</v>
      </c>
      <c r="DS9" s="7">
        <v>3</v>
      </c>
      <c r="DT9" s="7">
        <v>3</v>
      </c>
      <c r="DU9" s="7">
        <v>3</v>
      </c>
      <c r="DV9" s="7">
        <v>3</v>
      </c>
      <c r="DW9" s="7">
        <v>3</v>
      </c>
      <c r="DX9" s="7">
        <v>3</v>
      </c>
      <c r="DY9" s="7">
        <v>3</v>
      </c>
      <c r="DZ9" s="7">
        <v>3</v>
      </c>
      <c r="EA9" s="7">
        <v>3</v>
      </c>
      <c r="EB9" s="7">
        <v>3</v>
      </c>
      <c r="EC9" s="7">
        <v>3</v>
      </c>
      <c r="ED9" s="7">
        <v>3</v>
      </c>
      <c r="EE9" s="7">
        <v>3</v>
      </c>
      <c r="EF9" s="7">
        <v>3</v>
      </c>
      <c r="EG9" s="7">
        <v>3</v>
      </c>
      <c r="EH9" s="7">
        <v>3</v>
      </c>
      <c r="EI9" s="7">
        <v>3</v>
      </c>
      <c r="EJ9" s="7">
        <v>3</v>
      </c>
      <c r="EK9" s="7">
        <v>3</v>
      </c>
      <c r="EL9" s="7">
        <v>3</v>
      </c>
      <c r="EM9" s="7">
        <v>3</v>
      </c>
      <c r="EN9" s="7">
        <v>3</v>
      </c>
      <c r="EO9" s="7">
        <v>3</v>
      </c>
      <c r="EP9" s="7">
        <v>3</v>
      </c>
      <c r="EQ9" s="7">
        <v>3</v>
      </c>
      <c r="ER9" s="7">
        <v>3</v>
      </c>
      <c r="ES9" s="7">
        <v>3</v>
      </c>
      <c r="ET9" s="7">
        <v>3</v>
      </c>
      <c r="EU9" s="7">
        <v>3</v>
      </c>
      <c r="EV9" s="7">
        <v>3</v>
      </c>
      <c r="EW9" s="7">
        <v>3</v>
      </c>
      <c r="EX9" s="7">
        <v>3</v>
      </c>
      <c r="EY9" s="7">
        <v>3</v>
      </c>
      <c r="EZ9" s="7">
        <v>3</v>
      </c>
      <c r="FA9" s="9">
        <v>3</v>
      </c>
      <c r="FB9" s="7">
        <v>3</v>
      </c>
      <c r="FC9" s="7">
        <v>3</v>
      </c>
      <c r="FD9" s="7">
        <v>3</v>
      </c>
      <c r="FE9" s="7">
        <v>3</v>
      </c>
      <c r="FF9" s="7">
        <v>3</v>
      </c>
      <c r="FG9" s="7">
        <v>3</v>
      </c>
      <c r="FH9" s="7">
        <v>3</v>
      </c>
      <c r="FI9" s="7">
        <v>3</v>
      </c>
      <c r="FJ9" s="7">
        <v>3</v>
      </c>
      <c r="FK9" s="7">
        <v>3</v>
      </c>
      <c r="FL9" s="7">
        <v>3</v>
      </c>
      <c r="FM9" s="7">
        <v>3</v>
      </c>
      <c r="FN9" s="7">
        <v>3</v>
      </c>
      <c r="FO9" s="7">
        <v>3</v>
      </c>
      <c r="FP9" s="7">
        <v>3</v>
      </c>
      <c r="FQ9" s="7">
        <v>3</v>
      </c>
      <c r="FR9" s="7">
        <v>3</v>
      </c>
      <c r="FS9" s="7">
        <v>3</v>
      </c>
      <c r="FT9" s="7">
        <v>3</v>
      </c>
      <c r="FU9" s="7">
        <v>3</v>
      </c>
      <c r="FV9" s="7">
        <v>3</v>
      </c>
      <c r="FW9" s="7">
        <v>3</v>
      </c>
      <c r="FX9" s="7">
        <v>3</v>
      </c>
      <c r="FY9" s="7">
        <v>3</v>
      </c>
      <c r="FZ9" s="7">
        <v>3</v>
      </c>
      <c r="GA9" s="7">
        <v>3</v>
      </c>
      <c r="GB9" s="7">
        <v>3</v>
      </c>
      <c r="GC9" s="7">
        <v>3</v>
      </c>
      <c r="GD9" s="7">
        <v>3</v>
      </c>
      <c r="GE9" s="7">
        <v>3</v>
      </c>
      <c r="GF9" s="7">
        <v>3</v>
      </c>
      <c r="GG9" s="7">
        <v>3</v>
      </c>
      <c r="GH9" s="7">
        <v>3</v>
      </c>
      <c r="GI9" s="7">
        <v>3</v>
      </c>
      <c r="GJ9" s="7">
        <v>3</v>
      </c>
      <c r="GK9" s="7">
        <v>3</v>
      </c>
      <c r="GL9" s="7">
        <v>3</v>
      </c>
      <c r="GM9" s="7">
        <v>3</v>
      </c>
      <c r="GN9" s="7">
        <v>3</v>
      </c>
      <c r="GO9" s="7">
        <v>3</v>
      </c>
      <c r="GP9" s="7">
        <v>3</v>
      </c>
      <c r="GQ9" s="7">
        <v>3</v>
      </c>
      <c r="GR9" s="7">
        <v>3</v>
      </c>
      <c r="GS9" s="7">
        <v>3</v>
      </c>
      <c r="GT9" s="7">
        <v>3</v>
      </c>
      <c r="GU9" s="7">
        <v>3</v>
      </c>
      <c r="GV9" s="7">
        <v>3</v>
      </c>
      <c r="GW9" s="7">
        <v>3</v>
      </c>
      <c r="GX9" s="7">
        <v>3</v>
      </c>
      <c r="GY9" s="7">
        <v>3</v>
      </c>
      <c r="GZ9" s="7">
        <v>3</v>
      </c>
      <c r="HA9" s="7">
        <v>3</v>
      </c>
      <c r="HB9" s="7">
        <v>3</v>
      </c>
      <c r="HC9" s="7">
        <v>3</v>
      </c>
      <c r="HD9" s="7">
        <v>3</v>
      </c>
      <c r="HE9" s="7">
        <v>3</v>
      </c>
      <c r="HF9" s="7">
        <v>3</v>
      </c>
      <c r="HG9" s="7">
        <v>3</v>
      </c>
      <c r="HH9" s="7">
        <v>3</v>
      </c>
      <c r="HI9" s="7">
        <v>3</v>
      </c>
      <c r="HJ9" s="7">
        <v>3</v>
      </c>
      <c r="HK9" s="7">
        <v>3</v>
      </c>
      <c r="HL9" s="7">
        <v>3</v>
      </c>
      <c r="HM9" s="7">
        <v>3</v>
      </c>
      <c r="HN9" s="7">
        <v>3</v>
      </c>
      <c r="HO9" s="7">
        <v>3</v>
      </c>
      <c r="HP9" s="7">
        <v>3</v>
      </c>
      <c r="HQ9" s="7">
        <v>3</v>
      </c>
      <c r="HR9" s="7">
        <v>3</v>
      </c>
      <c r="HS9" s="7">
        <v>3</v>
      </c>
      <c r="HT9" s="7">
        <v>3</v>
      </c>
      <c r="HU9" s="7">
        <v>3</v>
      </c>
      <c r="HV9" s="7">
        <v>3</v>
      </c>
      <c r="HW9" s="7">
        <v>3</v>
      </c>
      <c r="HX9" s="7">
        <v>3</v>
      </c>
      <c r="HY9" s="7">
        <v>3</v>
      </c>
      <c r="HZ9" s="7">
        <v>3</v>
      </c>
      <c r="IA9" s="7">
        <v>3</v>
      </c>
      <c r="IB9" s="7">
        <v>3</v>
      </c>
      <c r="IC9" s="7">
        <v>3</v>
      </c>
      <c r="ID9" s="7">
        <v>3</v>
      </c>
      <c r="IE9" s="7">
        <v>3</v>
      </c>
      <c r="IF9" s="7">
        <v>3</v>
      </c>
      <c r="IG9" s="7">
        <v>3</v>
      </c>
      <c r="IH9" s="7">
        <v>3</v>
      </c>
      <c r="II9" s="7">
        <v>3</v>
      </c>
      <c r="IJ9" s="7">
        <v>3</v>
      </c>
      <c r="IK9" s="7">
        <v>3</v>
      </c>
      <c r="IL9" s="7">
        <v>3</v>
      </c>
      <c r="IM9" s="7">
        <v>3</v>
      </c>
      <c r="IN9" s="7">
        <v>3</v>
      </c>
      <c r="IO9" s="7">
        <v>3</v>
      </c>
      <c r="IP9" s="9">
        <v>3</v>
      </c>
      <c r="IQ9" s="7">
        <v>3</v>
      </c>
      <c r="IR9" s="7">
        <v>3</v>
      </c>
      <c r="IS9" s="7">
        <v>3</v>
      </c>
      <c r="IT9" s="7">
        <v>3</v>
      </c>
      <c r="IU9" s="7">
        <v>3</v>
      </c>
      <c r="IV9" s="7">
        <v>3</v>
      </c>
      <c r="IW9" s="7">
        <v>3</v>
      </c>
      <c r="IX9" s="9">
        <v>3</v>
      </c>
      <c r="IY9" s="9">
        <v>3</v>
      </c>
      <c r="IZ9" s="7">
        <v>3</v>
      </c>
      <c r="JA9" s="7">
        <v>3</v>
      </c>
      <c r="JB9" s="7">
        <v>3</v>
      </c>
      <c r="JC9" s="9">
        <v>3</v>
      </c>
      <c r="JD9" s="7">
        <v>3</v>
      </c>
      <c r="JE9" s="7">
        <v>3</v>
      </c>
      <c r="JF9" s="9">
        <v>3</v>
      </c>
      <c r="JG9" s="7">
        <v>3</v>
      </c>
      <c r="JH9" s="7">
        <v>3</v>
      </c>
      <c r="JI9" s="7">
        <v>3</v>
      </c>
      <c r="JJ9" s="7">
        <v>3</v>
      </c>
      <c r="JK9" s="9">
        <v>3</v>
      </c>
      <c r="JL9" s="7">
        <v>3</v>
      </c>
      <c r="JM9" s="7">
        <v>3</v>
      </c>
      <c r="JN9" s="7">
        <v>3</v>
      </c>
      <c r="JO9" s="7">
        <v>3</v>
      </c>
      <c r="JP9" s="7">
        <v>3</v>
      </c>
      <c r="JQ9" s="7">
        <v>3</v>
      </c>
      <c r="JR9" s="7">
        <v>3</v>
      </c>
      <c r="JS9" s="9">
        <v>3</v>
      </c>
      <c r="JT9" s="9">
        <v>3</v>
      </c>
      <c r="JU9" s="9">
        <v>3</v>
      </c>
      <c r="JV9" s="9">
        <v>3</v>
      </c>
      <c r="JW9" s="9">
        <v>3</v>
      </c>
      <c r="JX9" s="9">
        <v>3</v>
      </c>
      <c r="JY9" s="7">
        <v>3</v>
      </c>
      <c r="JZ9" s="9">
        <v>3</v>
      </c>
      <c r="KA9" s="9">
        <v>3</v>
      </c>
      <c r="KB9" s="9">
        <v>3</v>
      </c>
      <c r="KC9" s="9">
        <v>3</v>
      </c>
      <c r="KD9" s="9">
        <v>3</v>
      </c>
      <c r="KE9" s="9">
        <v>3</v>
      </c>
      <c r="KF9" s="9">
        <v>3</v>
      </c>
      <c r="KG9" s="9">
        <v>3</v>
      </c>
      <c r="KH9" s="9">
        <v>3</v>
      </c>
      <c r="KI9" s="9">
        <v>3</v>
      </c>
      <c r="KJ9" s="9">
        <v>3</v>
      </c>
      <c r="KK9" s="9">
        <v>3</v>
      </c>
      <c r="KL9" s="9">
        <v>3</v>
      </c>
      <c r="KM9" s="7">
        <v>3</v>
      </c>
      <c r="KN9" s="9">
        <v>3</v>
      </c>
      <c r="KO9" s="9">
        <v>3</v>
      </c>
      <c r="KP9" s="9">
        <v>3</v>
      </c>
      <c r="KQ9" s="9">
        <v>3</v>
      </c>
      <c r="KR9" s="9">
        <v>3</v>
      </c>
      <c r="KS9" s="9">
        <v>3</v>
      </c>
      <c r="KT9" s="9">
        <v>3</v>
      </c>
      <c r="KU9" s="9">
        <v>3</v>
      </c>
      <c r="KV9" s="9">
        <v>3</v>
      </c>
      <c r="KW9" s="9">
        <v>3</v>
      </c>
      <c r="KX9" s="9">
        <v>3</v>
      </c>
      <c r="KY9" s="9">
        <v>3</v>
      </c>
      <c r="KZ9" s="9">
        <v>3</v>
      </c>
      <c r="LA9" s="9">
        <v>3</v>
      </c>
      <c r="LB9" s="9">
        <v>3</v>
      </c>
      <c r="LC9" s="9">
        <v>3</v>
      </c>
      <c r="LD9" s="9">
        <v>3</v>
      </c>
      <c r="LE9" s="7">
        <v>3</v>
      </c>
      <c r="LF9" s="9">
        <v>3</v>
      </c>
      <c r="LG9" s="9">
        <v>3</v>
      </c>
      <c r="LH9" s="9">
        <v>3</v>
      </c>
      <c r="LI9" s="9">
        <v>3</v>
      </c>
      <c r="LJ9" s="9">
        <v>3</v>
      </c>
      <c r="LK9" s="9">
        <v>3</v>
      </c>
      <c r="LL9" s="9">
        <v>3</v>
      </c>
      <c r="LM9" s="9">
        <v>3</v>
      </c>
      <c r="LN9" s="9">
        <v>3</v>
      </c>
      <c r="LO9" s="7">
        <v>3</v>
      </c>
      <c r="LP9" s="9">
        <v>0</v>
      </c>
      <c r="LQ9" s="9">
        <v>3</v>
      </c>
      <c r="LR9" s="7">
        <v>3</v>
      </c>
      <c r="LS9" s="7">
        <v>3</v>
      </c>
      <c r="LT9" s="9">
        <v>3</v>
      </c>
      <c r="LU9" s="9">
        <v>3</v>
      </c>
      <c r="LV9" s="9">
        <v>3</v>
      </c>
      <c r="LW9" s="9">
        <v>3</v>
      </c>
      <c r="LX9" s="9">
        <v>3</v>
      </c>
      <c r="LY9" s="9">
        <v>3</v>
      </c>
      <c r="LZ9" s="9">
        <v>3</v>
      </c>
      <c r="MA9" s="7">
        <v>3</v>
      </c>
      <c r="MB9" s="7">
        <v>3</v>
      </c>
      <c r="MC9" s="9">
        <v>3</v>
      </c>
      <c r="MD9" s="9">
        <v>3</v>
      </c>
      <c r="ME9" s="9">
        <v>3</v>
      </c>
      <c r="MF9" s="9">
        <v>3</v>
      </c>
      <c r="MG9" s="9">
        <v>3</v>
      </c>
      <c r="MH9" s="9">
        <v>3</v>
      </c>
      <c r="MI9" s="9">
        <v>3</v>
      </c>
      <c r="MJ9" s="9">
        <v>3</v>
      </c>
      <c r="MK9" s="9">
        <v>3</v>
      </c>
      <c r="ML9" s="9">
        <v>3</v>
      </c>
      <c r="MM9" s="9">
        <v>3</v>
      </c>
      <c r="MN9" s="9">
        <v>3</v>
      </c>
      <c r="MO9" s="9">
        <v>3</v>
      </c>
      <c r="MP9" s="9">
        <v>3</v>
      </c>
      <c r="MQ9" s="9">
        <v>3</v>
      </c>
      <c r="MR9" s="9">
        <v>3</v>
      </c>
      <c r="MS9" s="9">
        <v>3</v>
      </c>
      <c r="MT9" s="9">
        <v>3</v>
      </c>
      <c r="MU9" s="9">
        <v>3</v>
      </c>
      <c r="MV9" s="9">
        <v>3</v>
      </c>
      <c r="MW9" s="9">
        <v>3</v>
      </c>
      <c r="MX9" s="9">
        <v>3</v>
      </c>
      <c r="MY9" s="9">
        <v>3</v>
      </c>
      <c r="MZ9" s="9">
        <v>3</v>
      </c>
      <c r="NA9" s="9">
        <v>3</v>
      </c>
      <c r="NB9" s="9">
        <v>3</v>
      </c>
      <c r="NC9" s="9">
        <v>3</v>
      </c>
      <c r="ND9" s="9">
        <v>3</v>
      </c>
      <c r="NE9" s="9">
        <v>3</v>
      </c>
      <c r="NF9" s="9">
        <v>3</v>
      </c>
      <c r="NG9" s="9">
        <v>3</v>
      </c>
      <c r="NH9" s="9">
        <v>3</v>
      </c>
      <c r="NI9" s="9">
        <v>3</v>
      </c>
      <c r="NJ9" s="9">
        <v>3</v>
      </c>
      <c r="NK9" s="9">
        <v>3</v>
      </c>
      <c r="NL9" s="9">
        <v>3</v>
      </c>
      <c r="NM9" s="9">
        <v>3</v>
      </c>
      <c r="NN9" s="9">
        <v>3</v>
      </c>
      <c r="NO9" s="9">
        <v>3</v>
      </c>
      <c r="NP9" s="9">
        <v>3</v>
      </c>
      <c r="NQ9" s="9">
        <v>3</v>
      </c>
      <c r="NR9" s="9">
        <v>3</v>
      </c>
      <c r="NS9" s="9">
        <v>3</v>
      </c>
      <c r="NT9" s="9">
        <v>3</v>
      </c>
      <c r="NU9" s="9">
        <v>3</v>
      </c>
      <c r="NV9" s="9">
        <v>3</v>
      </c>
      <c r="NW9" s="9">
        <v>3</v>
      </c>
      <c r="NX9" s="9">
        <v>3</v>
      </c>
      <c r="NY9" s="9">
        <v>3</v>
      </c>
      <c r="NZ9" s="9">
        <v>3</v>
      </c>
      <c r="OA9" s="9">
        <v>3</v>
      </c>
      <c r="OB9" s="9">
        <v>3</v>
      </c>
      <c r="OC9" s="9">
        <v>3</v>
      </c>
      <c r="OD9" s="9">
        <v>3</v>
      </c>
      <c r="OE9" s="9">
        <v>3</v>
      </c>
      <c r="OF9" s="9">
        <v>0</v>
      </c>
      <c r="OG9" s="9">
        <v>3</v>
      </c>
      <c r="OH9" s="9">
        <v>3</v>
      </c>
      <c r="OI9" s="9">
        <v>3</v>
      </c>
      <c r="OJ9" s="9">
        <v>3</v>
      </c>
      <c r="OK9" s="9">
        <v>3</v>
      </c>
      <c r="OL9" s="9">
        <v>3</v>
      </c>
      <c r="OM9" s="9">
        <v>3</v>
      </c>
      <c r="ON9" s="9">
        <v>3</v>
      </c>
      <c r="OO9" s="9">
        <v>3</v>
      </c>
      <c r="OP9" s="9">
        <v>3</v>
      </c>
      <c r="OQ9" s="9">
        <v>3</v>
      </c>
      <c r="OR9" s="9">
        <v>3</v>
      </c>
      <c r="OS9" s="9">
        <v>3</v>
      </c>
      <c r="OT9" s="7">
        <v>3</v>
      </c>
      <c r="OU9" s="9">
        <v>3</v>
      </c>
      <c r="OV9" s="9">
        <v>3</v>
      </c>
      <c r="OW9" s="9">
        <v>3</v>
      </c>
      <c r="OX9" s="9">
        <v>3</v>
      </c>
      <c r="OY9" s="9">
        <v>3</v>
      </c>
      <c r="OZ9" s="9">
        <v>3</v>
      </c>
      <c r="PA9" s="9">
        <v>3</v>
      </c>
      <c r="PB9" s="9">
        <v>3</v>
      </c>
      <c r="PC9" s="9">
        <v>3</v>
      </c>
      <c r="PD9" s="9">
        <v>3</v>
      </c>
      <c r="PE9" s="9">
        <v>3</v>
      </c>
      <c r="PF9" s="7">
        <v>3</v>
      </c>
      <c r="PG9" s="9">
        <v>3</v>
      </c>
      <c r="PH9" s="9">
        <v>3</v>
      </c>
      <c r="PI9" s="9">
        <v>3</v>
      </c>
      <c r="PJ9" s="7">
        <v>3</v>
      </c>
      <c r="PK9" s="9">
        <v>3</v>
      </c>
      <c r="PL9" s="9">
        <v>3</v>
      </c>
    </row>
    <row r="10" spans="1:428" s="10" customFormat="1" ht="18" customHeight="1">
      <c r="A10" s="75"/>
      <c r="B10" s="34" t="s">
        <v>10</v>
      </c>
      <c r="C10" s="25" t="s">
        <v>51</v>
      </c>
      <c r="D10" s="21">
        <f t="shared" si="0"/>
        <v>420</v>
      </c>
      <c r="E10" s="9">
        <v>3</v>
      </c>
      <c r="F10" s="9">
        <v>3</v>
      </c>
      <c r="G10" s="9">
        <v>3</v>
      </c>
      <c r="H10" s="9">
        <v>3</v>
      </c>
      <c r="I10" s="9">
        <v>3</v>
      </c>
      <c r="J10" s="9">
        <v>0</v>
      </c>
      <c r="K10" s="9">
        <v>3</v>
      </c>
      <c r="L10" s="7">
        <v>3</v>
      </c>
      <c r="M10" s="7">
        <v>3</v>
      </c>
      <c r="N10" s="9">
        <v>3</v>
      </c>
      <c r="O10" s="9">
        <v>3</v>
      </c>
      <c r="P10" s="9">
        <v>3</v>
      </c>
      <c r="Q10" s="9">
        <v>3</v>
      </c>
      <c r="R10" s="9">
        <v>3</v>
      </c>
      <c r="S10" s="9">
        <v>3</v>
      </c>
      <c r="T10" s="7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7">
        <v>3</v>
      </c>
      <c r="AB10" s="7">
        <v>3</v>
      </c>
      <c r="AC10" s="9">
        <v>3</v>
      </c>
      <c r="AD10" s="9">
        <v>3</v>
      </c>
      <c r="AE10" s="7">
        <v>3</v>
      </c>
      <c r="AF10" s="7">
        <v>3</v>
      </c>
      <c r="AG10" s="7">
        <v>3</v>
      </c>
      <c r="AH10" s="9">
        <v>3</v>
      </c>
      <c r="AI10" s="9">
        <v>3</v>
      </c>
      <c r="AJ10" s="9">
        <v>3</v>
      </c>
      <c r="AK10" s="9">
        <v>3</v>
      </c>
      <c r="AL10" s="9">
        <v>3</v>
      </c>
      <c r="AM10" s="9">
        <v>3</v>
      </c>
      <c r="AN10" s="9">
        <v>3</v>
      </c>
      <c r="AO10" s="9">
        <v>3</v>
      </c>
      <c r="AP10" s="9">
        <v>3</v>
      </c>
      <c r="AQ10" s="7">
        <v>3</v>
      </c>
      <c r="AR10" s="7">
        <v>3</v>
      </c>
      <c r="AS10" s="7">
        <v>3</v>
      </c>
      <c r="AT10" s="7">
        <v>3</v>
      </c>
      <c r="AU10" s="7">
        <v>3</v>
      </c>
      <c r="AV10" s="9">
        <v>3</v>
      </c>
      <c r="AW10" s="7">
        <v>3</v>
      </c>
      <c r="AX10" s="7">
        <v>3</v>
      </c>
      <c r="AY10" s="7">
        <v>3</v>
      </c>
      <c r="AZ10" s="9">
        <v>3</v>
      </c>
      <c r="BA10" s="7">
        <v>3</v>
      </c>
      <c r="BB10" s="7">
        <v>3</v>
      </c>
      <c r="BC10" s="7">
        <v>3</v>
      </c>
      <c r="BD10" s="9">
        <v>3</v>
      </c>
      <c r="BE10" s="9">
        <v>3</v>
      </c>
      <c r="BF10" s="9">
        <v>3</v>
      </c>
      <c r="BG10" s="9">
        <v>3</v>
      </c>
      <c r="BH10" s="9">
        <v>3</v>
      </c>
      <c r="BI10" s="9">
        <v>3</v>
      </c>
      <c r="BJ10" s="9">
        <v>3</v>
      </c>
      <c r="BK10" s="9">
        <v>3</v>
      </c>
      <c r="BL10" s="9">
        <v>3</v>
      </c>
      <c r="BM10" s="9">
        <v>3</v>
      </c>
      <c r="BN10" s="9">
        <v>3</v>
      </c>
      <c r="BO10" s="9">
        <v>3</v>
      </c>
      <c r="BP10" s="9">
        <v>3</v>
      </c>
      <c r="BQ10" s="9">
        <v>3</v>
      </c>
      <c r="BR10" s="9">
        <v>3</v>
      </c>
      <c r="BS10" s="9">
        <v>3</v>
      </c>
      <c r="BT10" s="9">
        <v>3</v>
      </c>
      <c r="BU10" s="7">
        <v>3</v>
      </c>
      <c r="BV10" s="7">
        <v>3</v>
      </c>
      <c r="BW10" s="7">
        <v>3</v>
      </c>
      <c r="BX10" s="7">
        <v>3</v>
      </c>
      <c r="BY10" s="7">
        <v>3</v>
      </c>
      <c r="BZ10" s="7">
        <v>3</v>
      </c>
      <c r="CA10" s="7">
        <v>3</v>
      </c>
      <c r="CB10" s="7">
        <v>3</v>
      </c>
      <c r="CC10" s="7">
        <v>3</v>
      </c>
      <c r="CD10" s="7">
        <v>3</v>
      </c>
      <c r="CE10" s="7">
        <v>3</v>
      </c>
      <c r="CF10" s="7">
        <v>3</v>
      </c>
      <c r="CG10" s="7">
        <v>3</v>
      </c>
      <c r="CH10" s="7">
        <v>3</v>
      </c>
      <c r="CI10" s="7">
        <v>3</v>
      </c>
      <c r="CJ10" s="7">
        <v>3</v>
      </c>
      <c r="CK10" s="7">
        <v>3</v>
      </c>
      <c r="CL10" s="7">
        <v>3</v>
      </c>
      <c r="CM10" s="7">
        <v>3</v>
      </c>
      <c r="CN10" s="7">
        <v>3</v>
      </c>
      <c r="CO10" s="7">
        <v>3</v>
      </c>
      <c r="CP10" s="7">
        <v>3</v>
      </c>
      <c r="CQ10" s="7">
        <v>3</v>
      </c>
      <c r="CR10" s="7">
        <v>3</v>
      </c>
      <c r="CS10" s="7">
        <v>3</v>
      </c>
      <c r="CT10" s="7">
        <v>3</v>
      </c>
      <c r="CU10" s="7">
        <v>3</v>
      </c>
      <c r="CV10" s="7">
        <v>3</v>
      </c>
      <c r="CW10" s="7">
        <v>3</v>
      </c>
      <c r="CX10" s="7">
        <v>3</v>
      </c>
      <c r="CY10" s="7">
        <v>3</v>
      </c>
      <c r="CZ10" s="7">
        <v>3</v>
      </c>
      <c r="DA10" s="7">
        <v>3</v>
      </c>
      <c r="DB10" s="7">
        <v>3</v>
      </c>
      <c r="DC10" s="7">
        <v>3</v>
      </c>
      <c r="DD10" s="7">
        <v>3</v>
      </c>
      <c r="DE10" s="7">
        <v>3</v>
      </c>
      <c r="DF10" s="7">
        <v>3</v>
      </c>
      <c r="DG10" s="7">
        <v>3</v>
      </c>
      <c r="DH10" s="7">
        <v>3</v>
      </c>
      <c r="DI10" s="7">
        <v>3</v>
      </c>
      <c r="DJ10" s="7">
        <v>3</v>
      </c>
      <c r="DK10" s="7">
        <v>3</v>
      </c>
      <c r="DL10" s="7">
        <v>3</v>
      </c>
      <c r="DM10" s="7">
        <v>3</v>
      </c>
      <c r="DN10" s="7">
        <v>3</v>
      </c>
      <c r="DO10" s="7">
        <v>3</v>
      </c>
      <c r="DP10" s="7">
        <v>3</v>
      </c>
      <c r="DQ10" s="7">
        <v>3</v>
      </c>
      <c r="DR10" s="7">
        <v>3</v>
      </c>
      <c r="DS10" s="7">
        <v>3</v>
      </c>
      <c r="DT10" s="7">
        <v>3</v>
      </c>
      <c r="DU10" s="7">
        <v>3</v>
      </c>
      <c r="DV10" s="7">
        <v>3</v>
      </c>
      <c r="DW10" s="7">
        <v>3</v>
      </c>
      <c r="DX10" s="7">
        <v>3</v>
      </c>
      <c r="DY10" s="7">
        <v>3</v>
      </c>
      <c r="DZ10" s="7">
        <v>3</v>
      </c>
      <c r="EA10" s="7">
        <v>3</v>
      </c>
      <c r="EB10" s="7">
        <v>3</v>
      </c>
      <c r="EC10" s="7">
        <v>3</v>
      </c>
      <c r="ED10" s="7">
        <v>3</v>
      </c>
      <c r="EE10" s="7">
        <v>3</v>
      </c>
      <c r="EF10" s="7">
        <v>3</v>
      </c>
      <c r="EG10" s="7">
        <v>3</v>
      </c>
      <c r="EH10" s="7">
        <v>3</v>
      </c>
      <c r="EI10" s="7">
        <v>3</v>
      </c>
      <c r="EJ10" s="7">
        <v>3</v>
      </c>
      <c r="EK10" s="7">
        <v>3</v>
      </c>
      <c r="EL10" s="7">
        <v>3</v>
      </c>
      <c r="EM10" s="7">
        <v>3</v>
      </c>
      <c r="EN10" s="7">
        <v>3</v>
      </c>
      <c r="EO10" s="7">
        <v>3</v>
      </c>
      <c r="EP10" s="7">
        <v>3</v>
      </c>
      <c r="EQ10" s="7">
        <v>3</v>
      </c>
      <c r="ER10" s="7">
        <v>3</v>
      </c>
      <c r="ES10" s="7">
        <v>3</v>
      </c>
      <c r="ET10" s="7">
        <v>3</v>
      </c>
      <c r="EU10" s="7">
        <v>3</v>
      </c>
      <c r="EV10" s="7">
        <v>3</v>
      </c>
      <c r="EW10" s="7">
        <v>3</v>
      </c>
      <c r="EX10" s="7">
        <v>3</v>
      </c>
      <c r="EY10" s="7">
        <v>3</v>
      </c>
      <c r="EZ10" s="7">
        <v>3</v>
      </c>
      <c r="FA10" s="9">
        <v>3</v>
      </c>
      <c r="FB10" s="7">
        <v>3</v>
      </c>
      <c r="FC10" s="7">
        <v>3</v>
      </c>
      <c r="FD10" s="7">
        <v>3</v>
      </c>
      <c r="FE10" s="7">
        <v>3</v>
      </c>
      <c r="FF10" s="7">
        <v>3</v>
      </c>
      <c r="FG10" s="7">
        <v>3</v>
      </c>
      <c r="FH10" s="7">
        <v>3</v>
      </c>
      <c r="FI10" s="7">
        <v>3</v>
      </c>
      <c r="FJ10" s="7">
        <v>3</v>
      </c>
      <c r="FK10" s="7">
        <v>3</v>
      </c>
      <c r="FL10" s="7">
        <v>3</v>
      </c>
      <c r="FM10" s="7">
        <v>3</v>
      </c>
      <c r="FN10" s="7">
        <v>3</v>
      </c>
      <c r="FO10" s="7">
        <v>3</v>
      </c>
      <c r="FP10" s="7">
        <v>3</v>
      </c>
      <c r="FQ10" s="7">
        <v>3</v>
      </c>
      <c r="FR10" s="7">
        <v>3</v>
      </c>
      <c r="FS10" s="7">
        <v>3</v>
      </c>
      <c r="FT10" s="7">
        <v>3</v>
      </c>
      <c r="FU10" s="7">
        <v>3</v>
      </c>
      <c r="FV10" s="7">
        <v>3</v>
      </c>
      <c r="FW10" s="7">
        <v>3</v>
      </c>
      <c r="FX10" s="7">
        <v>3</v>
      </c>
      <c r="FY10" s="7">
        <v>3</v>
      </c>
      <c r="FZ10" s="7">
        <v>3</v>
      </c>
      <c r="GA10" s="7">
        <v>3</v>
      </c>
      <c r="GB10" s="7">
        <v>3</v>
      </c>
      <c r="GC10" s="7">
        <v>3</v>
      </c>
      <c r="GD10" s="7">
        <v>3</v>
      </c>
      <c r="GE10" s="7">
        <v>3</v>
      </c>
      <c r="GF10" s="7">
        <v>3</v>
      </c>
      <c r="GG10" s="7">
        <v>3</v>
      </c>
      <c r="GH10" s="7">
        <v>3</v>
      </c>
      <c r="GI10" s="7">
        <v>3</v>
      </c>
      <c r="GJ10" s="7">
        <v>3</v>
      </c>
      <c r="GK10" s="7">
        <v>3</v>
      </c>
      <c r="GL10" s="7">
        <v>3</v>
      </c>
      <c r="GM10" s="7">
        <v>3</v>
      </c>
      <c r="GN10" s="7">
        <v>3</v>
      </c>
      <c r="GO10" s="7">
        <v>3</v>
      </c>
      <c r="GP10" s="7">
        <v>3</v>
      </c>
      <c r="GQ10" s="7">
        <v>3</v>
      </c>
      <c r="GR10" s="7">
        <v>3</v>
      </c>
      <c r="GS10" s="7">
        <v>3</v>
      </c>
      <c r="GT10" s="7">
        <v>3</v>
      </c>
      <c r="GU10" s="7">
        <v>3</v>
      </c>
      <c r="GV10" s="7">
        <v>3</v>
      </c>
      <c r="GW10" s="7">
        <v>3</v>
      </c>
      <c r="GX10" s="7">
        <v>3</v>
      </c>
      <c r="GY10" s="7">
        <v>3</v>
      </c>
      <c r="GZ10" s="7">
        <v>3</v>
      </c>
      <c r="HA10" s="7">
        <v>3</v>
      </c>
      <c r="HB10" s="7">
        <v>3</v>
      </c>
      <c r="HC10" s="7">
        <v>3</v>
      </c>
      <c r="HD10" s="7">
        <v>3</v>
      </c>
      <c r="HE10" s="7">
        <v>3</v>
      </c>
      <c r="HF10" s="7">
        <v>3</v>
      </c>
      <c r="HG10" s="7">
        <v>3</v>
      </c>
      <c r="HH10" s="7">
        <v>3</v>
      </c>
      <c r="HI10" s="7">
        <v>3</v>
      </c>
      <c r="HJ10" s="7">
        <v>3</v>
      </c>
      <c r="HK10" s="7">
        <v>3</v>
      </c>
      <c r="HL10" s="7">
        <v>3</v>
      </c>
      <c r="HM10" s="7">
        <v>3</v>
      </c>
      <c r="HN10" s="7">
        <v>3</v>
      </c>
      <c r="HO10" s="7">
        <v>3</v>
      </c>
      <c r="HP10" s="7">
        <v>3</v>
      </c>
      <c r="HQ10" s="7">
        <v>3</v>
      </c>
      <c r="HR10" s="7">
        <v>3</v>
      </c>
      <c r="HS10" s="7">
        <v>3</v>
      </c>
      <c r="HT10" s="7">
        <v>3</v>
      </c>
      <c r="HU10" s="7">
        <v>3</v>
      </c>
      <c r="HV10" s="7">
        <v>3</v>
      </c>
      <c r="HW10" s="7">
        <v>3</v>
      </c>
      <c r="HX10" s="7">
        <v>3</v>
      </c>
      <c r="HY10" s="7">
        <v>3</v>
      </c>
      <c r="HZ10" s="7">
        <v>3</v>
      </c>
      <c r="IA10" s="7">
        <v>3</v>
      </c>
      <c r="IB10" s="7">
        <v>3</v>
      </c>
      <c r="IC10" s="7">
        <v>3</v>
      </c>
      <c r="ID10" s="7">
        <v>3</v>
      </c>
      <c r="IE10" s="7">
        <v>3</v>
      </c>
      <c r="IF10" s="7">
        <v>3</v>
      </c>
      <c r="IG10" s="7">
        <v>3</v>
      </c>
      <c r="IH10" s="7">
        <v>3</v>
      </c>
      <c r="II10" s="7">
        <v>3</v>
      </c>
      <c r="IJ10" s="7">
        <v>3</v>
      </c>
      <c r="IK10" s="7">
        <v>3</v>
      </c>
      <c r="IL10" s="7">
        <v>3</v>
      </c>
      <c r="IM10" s="7">
        <v>3</v>
      </c>
      <c r="IN10" s="7">
        <v>3</v>
      </c>
      <c r="IO10" s="7">
        <v>3</v>
      </c>
      <c r="IP10" s="9">
        <v>3</v>
      </c>
      <c r="IQ10" s="7">
        <v>3</v>
      </c>
      <c r="IR10" s="7">
        <v>3</v>
      </c>
      <c r="IS10" s="7">
        <v>3</v>
      </c>
      <c r="IT10" s="7">
        <v>3</v>
      </c>
      <c r="IU10" s="7">
        <v>3</v>
      </c>
      <c r="IV10" s="7">
        <v>3</v>
      </c>
      <c r="IW10" s="7">
        <v>3</v>
      </c>
      <c r="IX10" s="9">
        <v>3</v>
      </c>
      <c r="IY10" s="9">
        <v>3</v>
      </c>
      <c r="IZ10" s="7">
        <v>3</v>
      </c>
      <c r="JA10" s="7">
        <v>3</v>
      </c>
      <c r="JB10" s="7">
        <v>3</v>
      </c>
      <c r="JC10" s="9">
        <v>3</v>
      </c>
      <c r="JD10" s="7">
        <v>3</v>
      </c>
      <c r="JE10" s="7">
        <v>3</v>
      </c>
      <c r="JF10" s="9">
        <v>3</v>
      </c>
      <c r="JG10" s="7">
        <v>3</v>
      </c>
      <c r="JH10" s="7">
        <v>3</v>
      </c>
      <c r="JI10" s="7">
        <v>3</v>
      </c>
      <c r="JJ10" s="7">
        <v>3</v>
      </c>
      <c r="JK10" s="9">
        <v>3</v>
      </c>
      <c r="JL10" s="7">
        <v>3</v>
      </c>
      <c r="JM10" s="7">
        <v>3</v>
      </c>
      <c r="JN10" s="7">
        <v>3</v>
      </c>
      <c r="JO10" s="7">
        <v>3</v>
      </c>
      <c r="JP10" s="7">
        <v>3</v>
      </c>
      <c r="JQ10" s="7">
        <v>3</v>
      </c>
      <c r="JR10" s="7">
        <v>3</v>
      </c>
      <c r="JS10" s="9">
        <v>3</v>
      </c>
      <c r="JT10" s="9">
        <v>3</v>
      </c>
      <c r="JU10" s="9">
        <v>3</v>
      </c>
      <c r="JV10" s="9">
        <v>3</v>
      </c>
      <c r="JW10" s="9">
        <v>3</v>
      </c>
      <c r="JX10" s="9">
        <v>3</v>
      </c>
      <c r="JY10" s="7">
        <v>3</v>
      </c>
      <c r="JZ10" s="9">
        <v>3</v>
      </c>
      <c r="KA10" s="9">
        <v>3</v>
      </c>
      <c r="KB10" s="9">
        <v>3</v>
      </c>
      <c r="KC10" s="9">
        <v>3</v>
      </c>
      <c r="KD10" s="9">
        <v>3</v>
      </c>
      <c r="KE10" s="9">
        <v>3</v>
      </c>
      <c r="KF10" s="9">
        <v>3</v>
      </c>
      <c r="KG10" s="9">
        <v>3</v>
      </c>
      <c r="KH10" s="9">
        <v>3</v>
      </c>
      <c r="KI10" s="9">
        <v>3</v>
      </c>
      <c r="KJ10" s="9">
        <v>3</v>
      </c>
      <c r="KK10" s="9">
        <v>3</v>
      </c>
      <c r="KL10" s="9">
        <v>3</v>
      </c>
      <c r="KM10" s="7">
        <v>3</v>
      </c>
      <c r="KN10" s="9">
        <v>3</v>
      </c>
      <c r="KO10" s="9">
        <v>3</v>
      </c>
      <c r="KP10" s="9">
        <v>3</v>
      </c>
      <c r="KQ10" s="9">
        <v>3</v>
      </c>
      <c r="KR10" s="9">
        <v>3</v>
      </c>
      <c r="KS10" s="9">
        <v>3</v>
      </c>
      <c r="KT10" s="9">
        <v>3</v>
      </c>
      <c r="KU10" s="9">
        <v>3</v>
      </c>
      <c r="KV10" s="9">
        <v>3</v>
      </c>
      <c r="KW10" s="9">
        <v>3</v>
      </c>
      <c r="KX10" s="9">
        <v>3</v>
      </c>
      <c r="KY10" s="9">
        <v>3</v>
      </c>
      <c r="KZ10" s="9">
        <v>3</v>
      </c>
      <c r="LA10" s="9">
        <v>3</v>
      </c>
      <c r="LB10" s="9">
        <v>3</v>
      </c>
      <c r="LC10" s="9">
        <v>3</v>
      </c>
      <c r="LD10" s="9">
        <v>3</v>
      </c>
      <c r="LE10" s="7">
        <v>3</v>
      </c>
      <c r="LF10" s="9">
        <v>3</v>
      </c>
      <c r="LG10" s="9">
        <v>3</v>
      </c>
      <c r="LH10" s="9">
        <v>3</v>
      </c>
      <c r="LI10" s="9">
        <v>3</v>
      </c>
      <c r="LJ10" s="9">
        <v>3</v>
      </c>
      <c r="LK10" s="9">
        <v>0</v>
      </c>
      <c r="LL10" s="9">
        <v>3</v>
      </c>
      <c r="LM10" s="9">
        <v>3</v>
      </c>
      <c r="LN10" s="9">
        <v>3</v>
      </c>
      <c r="LO10" s="7">
        <v>3</v>
      </c>
      <c r="LP10" s="9">
        <v>3</v>
      </c>
      <c r="LQ10" s="9">
        <v>3</v>
      </c>
      <c r="LR10" s="7">
        <v>3</v>
      </c>
      <c r="LS10" s="7">
        <v>3</v>
      </c>
      <c r="LT10" s="9">
        <v>3</v>
      </c>
      <c r="LU10" s="9">
        <v>3</v>
      </c>
      <c r="LV10" s="9">
        <v>3</v>
      </c>
      <c r="LW10" s="9">
        <v>3</v>
      </c>
      <c r="LX10" s="9">
        <v>3</v>
      </c>
      <c r="LY10" s="9">
        <v>3</v>
      </c>
      <c r="LZ10" s="9">
        <v>3</v>
      </c>
      <c r="MA10" s="7">
        <v>3</v>
      </c>
      <c r="MB10" s="7">
        <v>3</v>
      </c>
      <c r="MC10" s="9">
        <v>3</v>
      </c>
      <c r="MD10" s="9">
        <v>3</v>
      </c>
      <c r="ME10" s="9">
        <v>3</v>
      </c>
      <c r="MF10" s="9">
        <v>3</v>
      </c>
      <c r="MG10" s="9">
        <v>3</v>
      </c>
      <c r="MH10" s="9">
        <v>3</v>
      </c>
      <c r="MI10" s="9">
        <v>3</v>
      </c>
      <c r="MJ10" s="9">
        <v>3</v>
      </c>
      <c r="MK10" s="9">
        <v>3</v>
      </c>
      <c r="ML10" s="9">
        <v>3</v>
      </c>
      <c r="MM10" s="9">
        <v>3</v>
      </c>
      <c r="MN10" s="9">
        <v>3</v>
      </c>
      <c r="MO10" s="9">
        <v>3</v>
      </c>
      <c r="MP10" s="9">
        <v>0</v>
      </c>
      <c r="MQ10" s="9">
        <v>3</v>
      </c>
      <c r="MR10" s="9">
        <v>3</v>
      </c>
      <c r="MS10" s="9">
        <v>3</v>
      </c>
      <c r="MT10" s="9">
        <v>3</v>
      </c>
      <c r="MU10" s="9">
        <v>3</v>
      </c>
      <c r="MV10" s="9">
        <v>3</v>
      </c>
      <c r="MW10" s="9">
        <v>3</v>
      </c>
      <c r="MX10" s="9">
        <v>3</v>
      </c>
      <c r="MY10" s="9">
        <v>3</v>
      </c>
      <c r="MZ10" s="9">
        <v>3</v>
      </c>
      <c r="NA10" s="9">
        <v>3</v>
      </c>
      <c r="NB10" s="9">
        <v>3</v>
      </c>
      <c r="NC10" s="9">
        <v>3</v>
      </c>
      <c r="ND10" s="9">
        <v>3</v>
      </c>
      <c r="NE10" s="9">
        <v>3</v>
      </c>
      <c r="NF10" s="9">
        <v>3</v>
      </c>
      <c r="NG10" s="9">
        <v>3</v>
      </c>
      <c r="NH10" s="9">
        <v>3</v>
      </c>
      <c r="NI10" s="9">
        <v>3</v>
      </c>
      <c r="NJ10" s="9">
        <v>3</v>
      </c>
      <c r="NK10" s="9">
        <v>3</v>
      </c>
      <c r="NL10" s="9">
        <v>3</v>
      </c>
      <c r="NM10" s="9">
        <v>3</v>
      </c>
      <c r="NN10" s="9">
        <v>3</v>
      </c>
      <c r="NO10" s="9">
        <v>3</v>
      </c>
      <c r="NP10" s="9">
        <v>3</v>
      </c>
      <c r="NQ10" s="9">
        <v>3</v>
      </c>
      <c r="NR10" s="9">
        <v>3</v>
      </c>
      <c r="NS10" s="9">
        <v>3</v>
      </c>
      <c r="NT10" s="9">
        <v>3</v>
      </c>
      <c r="NU10" s="9">
        <v>3</v>
      </c>
      <c r="NV10" s="9">
        <v>3</v>
      </c>
      <c r="NW10" s="9">
        <v>3</v>
      </c>
      <c r="NX10" s="9">
        <v>3</v>
      </c>
      <c r="NY10" s="9">
        <v>3</v>
      </c>
      <c r="NZ10" s="9">
        <v>3</v>
      </c>
      <c r="OA10" s="9">
        <v>3</v>
      </c>
      <c r="OB10" s="9">
        <v>3</v>
      </c>
      <c r="OC10" s="9">
        <v>3</v>
      </c>
      <c r="OD10" s="9">
        <v>3</v>
      </c>
      <c r="OE10" s="9">
        <v>3</v>
      </c>
      <c r="OF10" s="9">
        <v>3</v>
      </c>
      <c r="OG10" s="9">
        <v>0</v>
      </c>
      <c r="OH10" s="9">
        <v>3</v>
      </c>
      <c r="OI10" s="9">
        <v>3</v>
      </c>
      <c r="OJ10" s="9">
        <v>3</v>
      </c>
      <c r="OK10" s="9">
        <v>3</v>
      </c>
      <c r="OL10" s="9">
        <v>3</v>
      </c>
      <c r="OM10" s="9">
        <v>3</v>
      </c>
      <c r="ON10" s="9">
        <v>3</v>
      </c>
      <c r="OO10" s="9">
        <v>3</v>
      </c>
      <c r="OP10" s="9">
        <v>3</v>
      </c>
      <c r="OQ10" s="9">
        <v>3</v>
      </c>
      <c r="OR10" s="9">
        <v>3</v>
      </c>
      <c r="OS10" s="9">
        <v>3</v>
      </c>
      <c r="OT10" s="7">
        <v>3</v>
      </c>
      <c r="OU10" s="9">
        <v>3</v>
      </c>
      <c r="OV10" s="9">
        <v>3</v>
      </c>
      <c r="OW10" s="9">
        <v>3</v>
      </c>
      <c r="OX10" s="9">
        <v>3</v>
      </c>
      <c r="OY10" s="9">
        <v>3</v>
      </c>
      <c r="OZ10" s="9">
        <v>3</v>
      </c>
      <c r="PA10" s="9">
        <v>3</v>
      </c>
      <c r="PB10" s="9">
        <v>3</v>
      </c>
      <c r="PC10" s="9">
        <v>3</v>
      </c>
      <c r="PD10" s="9">
        <v>3</v>
      </c>
      <c r="PE10" s="9">
        <v>3</v>
      </c>
      <c r="PF10" s="7">
        <v>3</v>
      </c>
      <c r="PG10" s="9">
        <v>3</v>
      </c>
      <c r="PH10" s="9">
        <v>3</v>
      </c>
      <c r="PI10" s="9">
        <v>3</v>
      </c>
      <c r="PJ10" s="7">
        <v>3</v>
      </c>
      <c r="PK10" s="9">
        <v>3</v>
      </c>
      <c r="PL10" s="9">
        <v>3</v>
      </c>
    </row>
    <row r="11" spans="1:428" s="10" customFormat="1" ht="18" customHeight="1">
      <c r="A11" s="75"/>
      <c r="B11" s="34" t="s">
        <v>18</v>
      </c>
      <c r="C11" s="25" t="s">
        <v>52</v>
      </c>
      <c r="D11" s="21">
        <f t="shared" si="0"/>
        <v>421</v>
      </c>
      <c r="E11" s="9">
        <v>3</v>
      </c>
      <c r="F11" s="9">
        <v>3</v>
      </c>
      <c r="G11" s="9">
        <v>3</v>
      </c>
      <c r="H11" s="9">
        <v>3</v>
      </c>
      <c r="I11" s="9">
        <v>3</v>
      </c>
      <c r="J11" s="9">
        <v>3</v>
      </c>
      <c r="K11" s="9">
        <v>3</v>
      </c>
      <c r="L11" s="7">
        <v>3</v>
      </c>
      <c r="M11" s="7">
        <v>3</v>
      </c>
      <c r="N11" s="9">
        <v>3</v>
      </c>
      <c r="O11" s="9">
        <v>3</v>
      </c>
      <c r="P11" s="9">
        <v>3</v>
      </c>
      <c r="Q11" s="9">
        <v>3</v>
      </c>
      <c r="R11" s="9">
        <v>3</v>
      </c>
      <c r="S11" s="9">
        <v>3</v>
      </c>
      <c r="T11" s="7">
        <v>3</v>
      </c>
      <c r="U11" s="9">
        <v>3</v>
      </c>
      <c r="V11" s="9">
        <v>3</v>
      </c>
      <c r="W11" s="9">
        <v>3</v>
      </c>
      <c r="X11" s="9">
        <v>3</v>
      </c>
      <c r="Y11" s="9">
        <v>3</v>
      </c>
      <c r="Z11" s="9">
        <v>3</v>
      </c>
      <c r="AA11" s="7">
        <v>3</v>
      </c>
      <c r="AB11" s="7">
        <v>3</v>
      </c>
      <c r="AC11" s="9">
        <v>3</v>
      </c>
      <c r="AD11" s="9">
        <v>3</v>
      </c>
      <c r="AE11" s="7">
        <v>3</v>
      </c>
      <c r="AF11" s="7">
        <v>3</v>
      </c>
      <c r="AG11" s="7">
        <v>3</v>
      </c>
      <c r="AH11" s="9">
        <v>3</v>
      </c>
      <c r="AI11" s="9">
        <v>3</v>
      </c>
      <c r="AJ11" s="9">
        <v>3</v>
      </c>
      <c r="AK11" s="9">
        <v>3</v>
      </c>
      <c r="AL11" s="9">
        <v>3</v>
      </c>
      <c r="AM11" s="9">
        <v>3</v>
      </c>
      <c r="AN11" s="9">
        <v>3</v>
      </c>
      <c r="AO11" s="9">
        <v>3</v>
      </c>
      <c r="AP11" s="9">
        <v>3</v>
      </c>
      <c r="AQ11" s="7">
        <v>3</v>
      </c>
      <c r="AR11" s="7">
        <v>3</v>
      </c>
      <c r="AS11" s="7">
        <v>3</v>
      </c>
      <c r="AT11" s="7">
        <v>3</v>
      </c>
      <c r="AU11" s="7">
        <v>3</v>
      </c>
      <c r="AV11" s="9">
        <v>3</v>
      </c>
      <c r="AW11" s="7">
        <v>3</v>
      </c>
      <c r="AX11" s="7">
        <v>3</v>
      </c>
      <c r="AY11" s="7">
        <v>3</v>
      </c>
      <c r="AZ11" s="9">
        <v>3</v>
      </c>
      <c r="BA11" s="7">
        <v>3</v>
      </c>
      <c r="BB11" s="7">
        <v>3</v>
      </c>
      <c r="BC11" s="7">
        <v>3</v>
      </c>
      <c r="BD11" s="9">
        <v>3</v>
      </c>
      <c r="BE11" s="9">
        <v>3</v>
      </c>
      <c r="BF11" s="9">
        <v>3</v>
      </c>
      <c r="BG11" s="9">
        <v>3</v>
      </c>
      <c r="BH11" s="9">
        <v>3</v>
      </c>
      <c r="BI11" s="9">
        <v>3</v>
      </c>
      <c r="BJ11" s="9">
        <v>3</v>
      </c>
      <c r="BK11" s="9">
        <v>3</v>
      </c>
      <c r="BL11" s="9">
        <v>3</v>
      </c>
      <c r="BM11" s="9">
        <v>3</v>
      </c>
      <c r="BN11" s="9">
        <v>3</v>
      </c>
      <c r="BO11" s="9">
        <v>3</v>
      </c>
      <c r="BP11" s="9">
        <v>3</v>
      </c>
      <c r="BQ11" s="9">
        <v>3</v>
      </c>
      <c r="BR11" s="9">
        <v>3</v>
      </c>
      <c r="BS11" s="9">
        <v>3</v>
      </c>
      <c r="BT11" s="9">
        <v>3</v>
      </c>
      <c r="BU11" s="7">
        <v>3</v>
      </c>
      <c r="BV11" s="7">
        <v>3</v>
      </c>
      <c r="BW11" s="7">
        <v>3</v>
      </c>
      <c r="BX11" s="7">
        <v>3</v>
      </c>
      <c r="BY11" s="7">
        <v>3</v>
      </c>
      <c r="BZ11" s="7">
        <v>3</v>
      </c>
      <c r="CA11" s="7">
        <v>3</v>
      </c>
      <c r="CB11" s="7">
        <v>3</v>
      </c>
      <c r="CC11" s="7">
        <v>3</v>
      </c>
      <c r="CD11" s="7">
        <v>3</v>
      </c>
      <c r="CE11" s="7">
        <v>3</v>
      </c>
      <c r="CF11" s="7">
        <v>3</v>
      </c>
      <c r="CG11" s="7">
        <v>3</v>
      </c>
      <c r="CH11" s="7">
        <v>3</v>
      </c>
      <c r="CI11" s="7">
        <v>3</v>
      </c>
      <c r="CJ11" s="7">
        <v>3</v>
      </c>
      <c r="CK11" s="7">
        <v>3</v>
      </c>
      <c r="CL11" s="7">
        <v>3</v>
      </c>
      <c r="CM11" s="7">
        <v>3</v>
      </c>
      <c r="CN11" s="7">
        <v>3</v>
      </c>
      <c r="CO11" s="7">
        <v>3</v>
      </c>
      <c r="CP11" s="7">
        <v>3</v>
      </c>
      <c r="CQ11" s="7">
        <v>3</v>
      </c>
      <c r="CR11" s="7">
        <v>3</v>
      </c>
      <c r="CS11" s="7">
        <v>3</v>
      </c>
      <c r="CT11" s="7">
        <v>3</v>
      </c>
      <c r="CU11" s="7">
        <v>3</v>
      </c>
      <c r="CV11" s="7">
        <v>3</v>
      </c>
      <c r="CW11" s="7">
        <v>3</v>
      </c>
      <c r="CX11" s="7">
        <v>3</v>
      </c>
      <c r="CY11" s="7">
        <v>3</v>
      </c>
      <c r="CZ11" s="7">
        <v>3</v>
      </c>
      <c r="DA11" s="7">
        <v>3</v>
      </c>
      <c r="DB11" s="7">
        <v>3</v>
      </c>
      <c r="DC11" s="7">
        <v>3</v>
      </c>
      <c r="DD11" s="7">
        <v>3</v>
      </c>
      <c r="DE11" s="7">
        <v>3</v>
      </c>
      <c r="DF11" s="7">
        <v>3</v>
      </c>
      <c r="DG11" s="7">
        <v>3</v>
      </c>
      <c r="DH11" s="7">
        <v>3</v>
      </c>
      <c r="DI11" s="7">
        <v>3</v>
      </c>
      <c r="DJ11" s="7">
        <v>3</v>
      </c>
      <c r="DK11" s="7">
        <v>3</v>
      </c>
      <c r="DL11" s="7">
        <v>3</v>
      </c>
      <c r="DM11" s="7">
        <v>3</v>
      </c>
      <c r="DN11" s="7">
        <v>3</v>
      </c>
      <c r="DO11" s="7">
        <v>3</v>
      </c>
      <c r="DP11" s="7">
        <v>3</v>
      </c>
      <c r="DQ11" s="7">
        <v>3</v>
      </c>
      <c r="DR11" s="7">
        <v>3</v>
      </c>
      <c r="DS11" s="7">
        <v>3</v>
      </c>
      <c r="DT11" s="7">
        <v>3</v>
      </c>
      <c r="DU11" s="7">
        <v>3</v>
      </c>
      <c r="DV11" s="7">
        <v>3</v>
      </c>
      <c r="DW11" s="7">
        <v>3</v>
      </c>
      <c r="DX11" s="7">
        <v>3</v>
      </c>
      <c r="DY11" s="7">
        <v>3</v>
      </c>
      <c r="DZ11" s="7">
        <v>3</v>
      </c>
      <c r="EA11" s="7">
        <v>3</v>
      </c>
      <c r="EB11" s="7">
        <v>3</v>
      </c>
      <c r="EC11" s="7">
        <v>3</v>
      </c>
      <c r="ED11" s="7">
        <v>3</v>
      </c>
      <c r="EE11" s="7">
        <v>3</v>
      </c>
      <c r="EF11" s="7">
        <v>3</v>
      </c>
      <c r="EG11" s="7">
        <v>3</v>
      </c>
      <c r="EH11" s="7">
        <v>3</v>
      </c>
      <c r="EI11" s="7">
        <v>3</v>
      </c>
      <c r="EJ11" s="7">
        <v>3</v>
      </c>
      <c r="EK11" s="7">
        <v>3</v>
      </c>
      <c r="EL11" s="7">
        <v>3</v>
      </c>
      <c r="EM11" s="7">
        <v>3</v>
      </c>
      <c r="EN11" s="7">
        <v>3</v>
      </c>
      <c r="EO11" s="7">
        <v>3</v>
      </c>
      <c r="EP11" s="7">
        <v>3</v>
      </c>
      <c r="EQ11" s="7">
        <v>3</v>
      </c>
      <c r="ER11" s="7">
        <v>3</v>
      </c>
      <c r="ES11" s="7">
        <v>3</v>
      </c>
      <c r="ET11" s="7">
        <v>3</v>
      </c>
      <c r="EU11" s="7">
        <v>3</v>
      </c>
      <c r="EV11" s="7">
        <v>3</v>
      </c>
      <c r="EW11" s="7">
        <v>3</v>
      </c>
      <c r="EX11" s="7">
        <v>3</v>
      </c>
      <c r="EY11" s="7">
        <v>3</v>
      </c>
      <c r="EZ11" s="7">
        <v>3</v>
      </c>
      <c r="FA11" s="9">
        <v>3</v>
      </c>
      <c r="FB11" s="7">
        <v>3</v>
      </c>
      <c r="FC11" s="7">
        <v>3</v>
      </c>
      <c r="FD11" s="7">
        <v>3</v>
      </c>
      <c r="FE11" s="7">
        <v>3</v>
      </c>
      <c r="FF11" s="7">
        <v>3</v>
      </c>
      <c r="FG11" s="7">
        <v>3</v>
      </c>
      <c r="FH11" s="7">
        <v>3</v>
      </c>
      <c r="FI11" s="7">
        <v>3</v>
      </c>
      <c r="FJ11" s="7">
        <v>3</v>
      </c>
      <c r="FK11" s="7">
        <v>3</v>
      </c>
      <c r="FL11" s="7">
        <v>3</v>
      </c>
      <c r="FM11" s="7">
        <v>3</v>
      </c>
      <c r="FN11" s="7">
        <v>3</v>
      </c>
      <c r="FO11" s="7">
        <v>3</v>
      </c>
      <c r="FP11" s="7">
        <v>3</v>
      </c>
      <c r="FQ11" s="7">
        <v>3</v>
      </c>
      <c r="FR11" s="7">
        <v>3</v>
      </c>
      <c r="FS11" s="7">
        <v>3</v>
      </c>
      <c r="FT11" s="7">
        <v>3</v>
      </c>
      <c r="FU11" s="7">
        <v>3</v>
      </c>
      <c r="FV11" s="7">
        <v>3</v>
      </c>
      <c r="FW11" s="7">
        <v>3</v>
      </c>
      <c r="FX11" s="7">
        <v>3</v>
      </c>
      <c r="FY11" s="7">
        <v>3</v>
      </c>
      <c r="FZ11" s="7">
        <v>3</v>
      </c>
      <c r="GA11" s="7">
        <v>3</v>
      </c>
      <c r="GB11" s="7">
        <v>3</v>
      </c>
      <c r="GC11" s="7">
        <v>3</v>
      </c>
      <c r="GD11" s="7">
        <v>3</v>
      </c>
      <c r="GE11" s="7">
        <v>3</v>
      </c>
      <c r="GF11" s="7">
        <v>3</v>
      </c>
      <c r="GG11" s="7">
        <v>3</v>
      </c>
      <c r="GH11" s="7">
        <v>3</v>
      </c>
      <c r="GI11" s="7">
        <v>3</v>
      </c>
      <c r="GJ11" s="7">
        <v>3</v>
      </c>
      <c r="GK11" s="7">
        <v>3</v>
      </c>
      <c r="GL11" s="7">
        <v>3</v>
      </c>
      <c r="GM11" s="7">
        <v>3</v>
      </c>
      <c r="GN11" s="7">
        <v>3</v>
      </c>
      <c r="GO11" s="7">
        <v>3</v>
      </c>
      <c r="GP11" s="7">
        <v>3</v>
      </c>
      <c r="GQ11" s="7">
        <v>3</v>
      </c>
      <c r="GR11" s="7">
        <v>3</v>
      </c>
      <c r="GS11" s="7">
        <v>3</v>
      </c>
      <c r="GT11" s="7">
        <v>3</v>
      </c>
      <c r="GU11" s="7">
        <v>3</v>
      </c>
      <c r="GV11" s="7">
        <v>3</v>
      </c>
      <c r="GW11" s="7">
        <v>3</v>
      </c>
      <c r="GX11" s="7">
        <v>3</v>
      </c>
      <c r="GY11" s="7">
        <v>3</v>
      </c>
      <c r="GZ11" s="7">
        <v>3</v>
      </c>
      <c r="HA11" s="7">
        <v>3</v>
      </c>
      <c r="HB11" s="7">
        <v>3</v>
      </c>
      <c r="HC11" s="7">
        <v>3</v>
      </c>
      <c r="HD11" s="7">
        <v>3</v>
      </c>
      <c r="HE11" s="7">
        <v>3</v>
      </c>
      <c r="HF11" s="7">
        <v>3</v>
      </c>
      <c r="HG11" s="7">
        <v>3</v>
      </c>
      <c r="HH11" s="7">
        <v>3</v>
      </c>
      <c r="HI11" s="7">
        <v>3</v>
      </c>
      <c r="HJ11" s="7">
        <v>3</v>
      </c>
      <c r="HK11" s="7">
        <v>3</v>
      </c>
      <c r="HL11" s="7">
        <v>3</v>
      </c>
      <c r="HM11" s="7">
        <v>3</v>
      </c>
      <c r="HN11" s="7">
        <v>3</v>
      </c>
      <c r="HO11" s="7">
        <v>3</v>
      </c>
      <c r="HP11" s="7">
        <v>3</v>
      </c>
      <c r="HQ11" s="7">
        <v>3</v>
      </c>
      <c r="HR11" s="7">
        <v>3</v>
      </c>
      <c r="HS11" s="7">
        <v>3</v>
      </c>
      <c r="HT11" s="7">
        <v>3</v>
      </c>
      <c r="HU11" s="7">
        <v>3</v>
      </c>
      <c r="HV11" s="7">
        <v>3</v>
      </c>
      <c r="HW11" s="7">
        <v>3</v>
      </c>
      <c r="HX11" s="7">
        <v>3</v>
      </c>
      <c r="HY11" s="7">
        <v>3</v>
      </c>
      <c r="HZ11" s="7">
        <v>3</v>
      </c>
      <c r="IA11" s="7">
        <v>3</v>
      </c>
      <c r="IB11" s="7">
        <v>3</v>
      </c>
      <c r="IC11" s="7">
        <v>3</v>
      </c>
      <c r="ID11" s="7">
        <v>3</v>
      </c>
      <c r="IE11" s="7">
        <v>3</v>
      </c>
      <c r="IF11" s="7">
        <v>3</v>
      </c>
      <c r="IG11" s="7">
        <v>3</v>
      </c>
      <c r="IH11" s="7">
        <v>3</v>
      </c>
      <c r="II11" s="7">
        <v>3</v>
      </c>
      <c r="IJ11" s="7">
        <v>3</v>
      </c>
      <c r="IK11" s="7">
        <v>3</v>
      </c>
      <c r="IL11" s="7">
        <v>3</v>
      </c>
      <c r="IM11" s="7">
        <v>3</v>
      </c>
      <c r="IN11" s="7">
        <v>3</v>
      </c>
      <c r="IO11" s="7">
        <v>3</v>
      </c>
      <c r="IP11" s="9">
        <v>3</v>
      </c>
      <c r="IQ11" s="7">
        <v>3</v>
      </c>
      <c r="IR11" s="7">
        <v>3</v>
      </c>
      <c r="IS11" s="7">
        <v>3</v>
      </c>
      <c r="IT11" s="7">
        <v>3</v>
      </c>
      <c r="IU11" s="7">
        <v>3</v>
      </c>
      <c r="IV11" s="7">
        <v>3</v>
      </c>
      <c r="IW11" s="7">
        <v>3</v>
      </c>
      <c r="IX11" s="9">
        <v>3</v>
      </c>
      <c r="IY11" s="9">
        <v>3</v>
      </c>
      <c r="IZ11" s="7">
        <v>3</v>
      </c>
      <c r="JA11" s="7">
        <v>3</v>
      </c>
      <c r="JB11" s="7">
        <v>3</v>
      </c>
      <c r="JC11" s="9">
        <v>3</v>
      </c>
      <c r="JD11" s="7">
        <v>3</v>
      </c>
      <c r="JE11" s="7">
        <v>3</v>
      </c>
      <c r="JF11" s="9">
        <v>3</v>
      </c>
      <c r="JG11" s="7">
        <v>3</v>
      </c>
      <c r="JH11" s="7">
        <v>3</v>
      </c>
      <c r="JI11" s="7">
        <v>3</v>
      </c>
      <c r="JJ11" s="7">
        <v>3</v>
      </c>
      <c r="JK11" s="9">
        <v>3</v>
      </c>
      <c r="JL11" s="7">
        <v>3</v>
      </c>
      <c r="JM11" s="7">
        <v>3</v>
      </c>
      <c r="JN11" s="7">
        <v>3</v>
      </c>
      <c r="JO11" s="7">
        <v>3</v>
      </c>
      <c r="JP11" s="7">
        <v>3</v>
      </c>
      <c r="JQ11" s="7">
        <v>3</v>
      </c>
      <c r="JR11" s="7">
        <v>3</v>
      </c>
      <c r="JS11" s="9">
        <v>3</v>
      </c>
      <c r="JT11" s="9">
        <v>3</v>
      </c>
      <c r="JU11" s="9">
        <v>3</v>
      </c>
      <c r="JV11" s="9">
        <v>3</v>
      </c>
      <c r="JW11" s="9">
        <v>3</v>
      </c>
      <c r="JX11" s="9">
        <v>0</v>
      </c>
      <c r="JY11" s="7">
        <v>3</v>
      </c>
      <c r="JZ11" s="9">
        <v>3</v>
      </c>
      <c r="KA11" s="9">
        <v>3</v>
      </c>
      <c r="KB11" s="9">
        <v>3</v>
      </c>
      <c r="KC11" s="9">
        <v>3</v>
      </c>
      <c r="KD11" s="9">
        <v>3</v>
      </c>
      <c r="KE11" s="9">
        <v>3</v>
      </c>
      <c r="KF11" s="9">
        <v>3</v>
      </c>
      <c r="KG11" s="9">
        <v>3</v>
      </c>
      <c r="KH11" s="9">
        <v>3</v>
      </c>
      <c r="KI11" s="9">
        <v>3</v>
      </c>
      <c r="KJ11" s="9">
        <v>3</v>
      </c>
      <c r="KK11" s="9">
        <v>3</v>
      </c>
      <c r="KL11" s="9">
        <v>3</v>
      </c>
      <c r="KM11" s="7">
        <v>0</v>
      </c>
      <c r="KN11" s="9">
        <v>3</v>
      </c>
      <c r="KO11" s="9">
        <v>3</v>
      </c>
      <c r="KP11" s="9">
        <v>3</v>
      </c>
      <c r="KQ11" s="9">
        <v>3</v>
      </c>
      <c r="KR11" s="9">
        <v>3</v>
      </c>
      <c r="KS11" s="9">
        <v>3</v>
      </c>
      <c r="KT11" s="9">
        <v>3</v>
      </c>
      <c r="KU11" s="9">
        <v>3</v>
      </c>
      <c r="KV11" s="9">
        <v>3</v>
      </c>
      <c r="KW11" s="9">
        <v>3</v>
      </c>
      <c r="KX11" s="9">
        <v>3</v>
      </c>
      <c r="KY11" s="9">
        <v>3</v>
      </c>
      <c r="KZ11" s="9">
        <v>3</v>
      </c>
      <c r="LA11" s="9">
        <v>3</v>
      </c>
      <c r="LB11" s="9">
        <v>3</v>
      </c>
      <c r="LC11" s="9">
        <v>3</v>
      </c>
      <c r="LD11" s="9">
        <v>3</v>
      </c>
      <c r="LE11" s="7">
        <v>3</v>
      </c>
      <c r="LF11" s="9">
        <v>3</v>
      </c>
      <c r="LG11" s="9">
        <v>3</v>
      </c>
      <c r="LH11" s="9">
        <v>3</v>
      </c>
      <c r="LI11" s="9">
        <v>3</v>
      </c>
      <c r="LJ11" s="9">
        <v>3</v>
      </c>
      <c r="LK11" s="9">
        <v>3</v>
      </c>
      <c r="LL11" s="9">
        <v>3</v>
      </c>
      <c r="LM11" s="9">
        <v>3</v>
      </c>
      <c r="LN11" s="9">
        <v>3</v>
      </c>
      <c r="LO11" s="7">
        <v>3</v>
      </c>
      <c r="LP11" s="9">
        <v>3</v>
      </c>
      <c r="LQ11" s="9">
        <v>3</v>
      </c>
      <c r="LR11" s="7">
        <v>3</v>
      </c>
      <c r="LS11" s="7">
        <v>3</v>
      </c>
      <c r="LT11" s="9">
        <v>3</v>
      </c>
      <c r="LU11" s="9">
        <v>3</v>
      </c>
      <c r="LV11" s="9">
        <v>3</v>
      </c>
      <c r="LW11" s="9">
        <v>3</v>
      </c>
      <c r="LX11" s="9">
        <v>3</v>
      </c>
      <c r="LY11" s="9">
        <v>3</v>
      </c>
      <c r="LZ11" s="9">
        <v>3</v>
      </c>
      <c r="MA11" s="7">
        <v>0</v>
      </c>
      <c r="MB11" s="7">
        <v>3</v>
      </c>
      <c r="MC11" s="9">
        <v>3</v>
      </c>
      <c r="MD11" s="9">
        <v>3</v>
      </c>
      <c r="ME11" s="9">
        <v>3</v>
      </c>
      <c r="MF11" s="9">
        <v>3</v>
      </c>
      <c r="MG11" s="9">
        <v>3</v>
      </c>
      <c r="MH11" s="9">
        <v>3</v>
      </c>
      <c r="MI11" s="9">
        <v>3</v>
      </c>
      <c r="MJ11" s="9">
        <v>3</v>
      </c>
      <c r="MK11" s="9">
        <v>3</v>
      </c>
      <c r="ML11" s="9">
        <v>3</v>
      </c>
      <c r="MM11" s="9">
        <v>3</v>
      </c>
      <c r="MN11" s="9">
        <v>3</v>
      </c>
      <c r="MO11" s="9">
        <v>3</v>
      </c>
      <c r="MP11" s="9">
        <v>3</v>
      </c>
      <c r="MQ11" s="9">
        <v>3</v>
      </c>
      <c r="MR11" s="9">
        <v>3</v>
      </c>
      <c r="MS11" s="9">
        <v>3</v>
      </c>
      <c r="MT11" s="9">
        <v>3</v>
      </c>
      <c r="MU11" s="9">
        <v>3</v>
      </c>
      <c r="MV11" s="9">
        <v>3</v>
      </c>
      <c r="MW11" s="9">
        <v>3</v>
      </c>
      <c r="MX11" s="9">
        <v>3</v>
      </c>
      <c r="MY11" s="9">
        <v>3</v>
      </c>
      <c r="MZ11" s="9">
        <v>3</v>
      </c>
      <c r="NA11" s="9">
        <v>3</v>
      </c>
      <c r="NB11" s="9">
        <v>3</v>
      </c>
      <c r="NC11" s="9">
        <v>3</v>
      </c>
      <c r="ND11" s="9">
        <v>3</v>
      </c>
      <c r="NE11" s="9">
        <v>3</v>
      </c>
      <c r="NF11" s="9">
        <v>3</v>
      </c>
      <c r="NG11" s="9">
        <v>3</v>
      </c>
      <c r="NH11" s="9">
        <v>3</v>
      </c>
      <c r="NI11" s="9">
        <v>3</v>
      </c>
      <c r="NJ11" s="9">
        <v>3</v>
      </c>
      <c r="NK11" s="9">
        <v>3</v>
      </c>
      <c r="NL11" s="9">
        <v>3</v>
      </c>
      <c r="NM11" s="9">
        <v>3</v>
      </c>
      <c r="NN11" s="9">
        <v>3</v>
      </c>
      <c r="NO11" s="9">
        <v>3</v>
      </c>
      <c r="NP11" s="9">
        <v>3</v>
      </c>
      <c r="NQ11" s="9">
        <v>3</v>
      </c>
      <c r="NR11" s="9">
        <v>3</v>
      </c>
      <c r="NS11" s="9">
        <v>3</v>
      </c>
      <c r="NT11" s="9">
        <v>3</v>
      </c>
      <c r="NU11" s="9">
        <v>3</v>
      </c>
      <c r="NV11" s="9">
        <v>3</v>
      </c>
      <c r="NW11" s="9">
        <v>3</v>
      </c>
      <c r="NX11" s="9">
        <v>3</v>
      </c>
      <c r="NY11" s="9">
        <v>3</v>
      </c>
      <c r="NZ11" s="9">
        <v>3</v>
      </c>
      <c r="OA11" s="9">
        <v>3</v>
      </c>
      <c r="OB11" s="9">
        <v>3</v>
      </c>
      <c r="OC11" s="9">
        <v>3</v>
      </c>
      <c r="OD11" s="9">
        <v>3</v>
      </c>
      <c r="OE11" s="9">
        <v>3</v>
      </c>
      <c r="OF11" s="9">
        <v>3</v>
      </c>
      <c r="OG11" s="9">
        <v>3</v>
      </c>
      <c r="OH11" s="9">
        <v>3</v>
      </c>
      <c r="OI11" s="9">
        <v>3</v>
      </c>
      <c r="OJ11" s="9">
        <v>3</v>
      </c>
      <c r="OK11" s="9">
        <v>3</v>
      </c>
      <c r="OL11" s="9">
        <v>3</v>
      </c>
      <c r="OM11" s="9">
        <v>3</v>
      </c>
      <c r="ON11" s="9">
        <v>3</v>
      </c>
      <c r="OO11" s="9">
        <v>3</v>
      </c>
      <c r="OP11" s="9">
        <v>3</v>
      </c>
      <c r="OQ11" s="9">
        <v>3</v>
      </c>
      <c r="OR11" s="9">
        <v>3</v>
      </c>
      <c r="OS11" s="9">
        <v>3</v>
      </c>
      <c r="OT11" s="7">
        <v>3</v>
      </c>
      <c r="OU11" s="9">
        <v>3</v>
      </c>
      <c r="OV11" s="9">
        <v>3</v>
      </c>
      <c r="OW11" s="9">
        <v>3</v>
      </c>
      <c r="OX11" s="9">
        <v>3</v>
      </c>
      <c r="OY11" s="9">
        <v>3</v>
      </c>
      <c r="OZ11" s="9">
        <v>3</v>
      </c>
      <c r="PA11" s="9">
        <v>3</v>
      </c>
      <c r="PB11" s="9">
        <v>3</v>
      </c>
      <c r="PC11" s="9">
        <v>3</v>
      </c>
      <c r="PD11" s="9">
        <v>3</v>
      </c>
      <c r="PE11" s="9">
        <v>3</v>
      </c>
      <c r="PF11" s="7">
        <v>3</v>
      </c>
      <c r="PG11" s="9">
        <v>3</v>
      </c>
      <c r="PH11" s="9">
        <v>3</v>
      </c>
      <c r="PI11" s="9">
        <v>3</v>
      </c>
      <c r="PJ11" s="7">
        <v>3</v>
      </c>
      <c r="PK11" s="9">
        <v>3</v>
      </c>
      <c r="PL11" s="9">
        <v>3</v>
      </c>
    </row>
    <row r="12" spans="1:428" s="10" customFormat="1" ht="18" customHeight="1">
      <c r="A12" s="75"/>
      <c r="B12" s="34" t="s">
        <v>11</v>
      </c>
      <c r="C12" s="25" t="s">
        <v>44</v>
      </c>
      <c r="D12" s="21">
        <f t="shared" si="0"/>
        <v>417</v>
      </c>
      <c r="E12" s="9">
        <v>3</v>
      </c>
      <c r="F12" s="9">
        <v>3</v>
      </c>
      <c r="G12" s="9">
        <v>3</v>
      </c>
      <c r="H12" s="9">
        <v>3</v>
      </c>
      <c r="I12" s="9">
        <v>3</v>
      </c>
      <c r="J12" s="9">
        <v>3</v>
      </c>
      <c r="K12" s="9">
        <v>3</v>
      </c>
      <c r="L12" s="7">
        <v>3</v>
      </c>
      <c r="M12" s="7">
        <v>3</v>
      </c>
      <c r="N12" s="9">
        <v>3</v>
      </c>
      <c r="O12" s="9">
        <v>3</v>
      </c>
      <c r="P12" s="9">
        <v>3</v>
      </c>
      <c r="Q12" s="9">
        <v>3</v>
      </c>
      <c r="R12" s="9">
        <v>3</v>
      </c>
      <c r="S12" s="9">
        <v>3</v>
      </c>
      <c r="T12" s="7">
        <v>3</v>
      </c>
      <c r="U12" s="9">
        <v>3</v>
      </c>
      <c r="V12" s="9">
        <v>3</v>
      </c>
      <c r="W12" s="9">
        <v>3</v>
      </c>
      <c r="X12" s="9">
        <v>3</v>
      </c>
      <c r="Y12" s="9">
        <v>3</v>
      </c>
      <c r="Z12" s="9">
        <v>3</v>
      </c>
      <c r="AA12" s="7">
        <v>3</v>
      </c>
      <c r="AB12" s="7">
        <v>3</v>
      </c>
      <c r="AC12" s="9">
        <v>3</v>
      </c>
      <c r="AD12" s="9">
        <v>3</v>
      </c>
      <c r="AE12" s="7">
        <v>3</v>
      </c>
      <c r="AF12" s="7">
        <v>3</v>
      </c>
      <c r="AG12" s="7">
        <v>3</v>
      </c>
      <c r="AH12" s="9">
        <v>3</v>
      </c>
      <c r="AI12" s="9">
        <v>3</v>
      </c>
      <c r="AJ12" s="9">
        <v>3</v>
      </c>
      <c r="AK12" s="9">
        <v>3</v>
      </c>
      <c r="AL12" s="9">
        <v>3</v>
      </c>
      <c r="AM12" s="9">
        <v>3</v>
      </c>
      <c r="AN12" s="9">
        <v>3</v>
      </c>
      <c r="AO12" s="9">
        <v>3</v>
      </c>
      <c r="AP12" s="9">
        <v>3</v>
      </c>
      <c r="AQ12" s="7">
        <v>3</v>
      </c>
      <c r="AR12" s="7">
        <v>3</v>
      </c>
      <c r="AS12" s="7">
        <v>3</v>
      </c>
      <c r="AT12" s="7">
        <v>3</v>
      </c>
      <c r="AU12" s="7">
        <v>3</v>
      </c>
      <c r="AV12" s="9">
        <v>3</v>
      </c>
      <c r="AW12" s="7">
        <v>3</v>
      </c>
      <c r="AX12" s="7">
        <v>3</v>
      </c>
      <c r="AY12" s="7">
        <v>3</v>
      </c>
      <c r="AZ12" s="9">
        <v>3</v>
      </c>
      <c r="BA12" s="7">
        <v>3</v>
      </c>
      <c r="BB12" s="7">
        <v>3</v>
      </c>
      <c r="BC12" s="7">
        <v>3</v>
      </c>
      <c r="BD12" s="9">
        <v>3</v>
      </c>
      <c r="BE12" s="9">
        <v>3</v>
      </c>
      <c r="BF12" s="9">
        <v>3</v>
      </c>
      <c r="BG12" s="9">
        <v>3</v>
      </c>
      <c r="BH12" s="9">
        <v>3</v>
      </c>
      <c r="BI12" s="9">
        <v>3</v>
      </c>
      <c r="BJ12" s="9">
        <v>3</v>
      </c>
      <c r="BK12" s="9">
        <v>3</v>
      </c>
      <c r="BL12" s="9">
        <v>3</v>
      </c>
      <c r="BM12" s="9">
        <v>3</v>
      </c>
      <c r="BN12" s="9">
        <v>3</v>
      </c>
      <c r="BO12" s="9">
        <v>3</v>
      </c>
      <c r="BP12" s="9">
        <v>3</v>
      </c>
      <c r="BQ12" s="9">
        <v>3</v>
      </c>
      <c r="BR12" s="9">
        <v>3</v>
      </c>
      <c r="BS12" s="9">
        <v>3</v>
      </c>
      <c r="BT12" s="9">
        <v>3</v>
      </c>
      <c r="BU12" s="7">
        <v>3</v>
      </c>
      <c r="BV12" s="7">
        <v>3</v>
      </c>
      <c r="BW12" s="7">
        <v>3</v>
      </c>
      <c r="BX12" s="7">
        <v>3</v>
      </c>
      <c r="BY12" s="7">
        <v>3</v>
      </c>
      <c r="BZ12" s="7">
        <v>3</v>
      </c>
      <c r="CA12" s="7">
        <v>3</v>
      </c>
      <c r="CB12" s="7">
        <v>3</v>
      </c>
      <c r="CC12" s="7">
        <v>3</v>
      </c>
      <c r="CD12" s="7">
        <v>3</v>
      </c>
      <c r="CE12" s="7">
        <v>3</v>
      </c>
      <c r="CF12" s="7">
        <v>3</v>
      </c>
      <c r="CG12" s="7">
        <v>3</v>
      </c>
      <c r="CH12" s="7">
        <v>3</v>
      </c>
      <c r="CI12" s="7">
        <v>3</v>
      </c>
      <c r="CJ12" s="7">
        <v>3</v>
      </c>
      <c r="CK12" s="7">
        <v>0</v>
      </c>
      <c r="CL12" s="7">
        <v>0</v>
      </c>
      <c r="CM12" s="7">
        <v>3</v>
      </c>
      <c r="CN12" s="7">
        <v>3</v>
      </c>
      <c r="CO12" s="7">
        <v>3</v>
      </c>
      <c r="CP12" s="7">
        <v>3</v>
      </c>
      <c r="CQ12" s="7">
        <v>3</v>
      </c>
      <c r="CR12" s="7">
        <v>3</v>
      </c>
      <c r="CS12" s="7">
        <v>3</v>
      </c>
      <c r="CT12" s="9">
        <v>0</v>
      </c>
      <c r="CU12" s="7">
        <v>3</v>
      </c>
      <c r="CV12" s="7">
        <v>3</v>
      </c>
      <c r="CW12" s="7">
        <v>3</v>
      </c>
      <c r="CX12" s="7">
        <v>3</v>
      </c>
      <c r="CY12" s="7">
        <v>3</v>
      </c>
      <c r="CZ12" s="7">
        <v>3</v>
      </c>
      <c r="DA12" s="7">
        <v>3</v>
      </c>
      <c r="DB12" s="7">
        <v>3</v>
      </c>
      <c r="DC12" s="7">
        <v>3</v>
      </c>
      <c r="DD12" s="7">
        <v>0</v>
      </c>
      <c r="DE12" s="7">
        <v>3</v>
      </c>
      <c r="DF12" s="7">
        <v>3</v>
      </c>
      <c r="DG12" s="7">
        <v>3</v>
      </c>
      <c r="DH12" s="7">
        <v>3</v>
      </c>
      <c r="DI12" s="7">
        <v>3</v>
      </c>
      <c r="DJ12" s="7">
        <v>3</v>
      </c>
      <c r="DK12" s="7">
        <v>3</v>
      </c>
      <c r="DL12" s="7">
        <v>3</v>
      </c>
      <c r="DM12" s="7">
        <v>3</v>
      </c>
      <c r="DN12" s="7">
        <v>3</v>
      </c>
      <c r="DO12" s="7">
        <v>3</v>
      </c>
      <c r="DP12" s="7">
        <v>0</v>
      </c>
      <c r="DQ12" s="7">
        <v>3</v>
      </c>
      <c r="DR12" s="7">
        <v>3</v>
      </c>
      <c r="DS12" s="7">
        <v>3</v>
      </c>
      <c r="DT12" s="7">
        <v>3</v>
      </c>
      <c r="DU12" s="7">
        <v>3</v>
      </c>
      <c r="DV12" s="7">
        <v>3</v>
      </c>
      <c r="DW12" s="7">
        <v>3</v>
      </c>
      <c r="DX12" s="7">
        <v>3</v>
      </c>
      <c r="DY12" s="7">
        <v>3</v>
      </c>
      <c r="DZ12" s="7">
        <v>3</v>
      </c>
      <c r="EA12" s="7">
        <v>3</v>
      </c>
      <c r="EB12" s="7">
        <v>3</v>
      </c>
      <c r="EC12" s="7">
        <v>3</v>
      </c>
      <c r="ED12" s="7">
        <v>0</v>
      </c>
      <c r="EE12" s="7">
        <v>3</v>
      </c>
      <c r="EF12" s="7">
        <v>3</v>
      </c>
      <c r="EG12" s="7">
        <v>3</v>
      </c>
      <c r="EH12" s="7">
        <v>3</v>
      </c>
      <c r="EI12" s="7">
        <v>3</v>
      </c>
      <c r="EJ12" s="7">
        <v>3</v>
      </c>
      <c r="EK12" s="7">
        <v>3</v>
      </c>
      <c r="EL12" s="7">
        <v>3</v>
      </c>
      <c r="EM12" s="7">
        <v>3</v>
      </c>
      <c r="EN12" s="7">
        <v>3</v>
      </c>
      <c r="EO12" s="7">
        <v>3</v>
      </c>
      <c r="EP12" s="7">
        <v>3</v>
      </c>
      <c r="EQ12" s="7">
        <v>3</v>
      </c>
      <c r="ER12" s="7">
        <v>3</v>
      </c>
      <c r="ES12" s="7">
        <v>3</v>
      </c>
      <c r="ET12" s="7">
        <v>3</v>
      </c>
      <c r="EU12" s="7">
        <v>3</v>
      </c>
      <c r="EV12" s="7">
        <v>3</v>
      </c>
      <c r="EW12" s="7">
        <v>3</v>
      </c>
      <c r="EX12" s="7">
        <v>3</v>
      </c>
      <c r="EY12" s="7">
        <v>3</v>
      </c>
      <c r="EZ12" s="7">
        <v>3</v>
      </c>
      <c r="FA12" s="9">
        <v>3</v>
      </c>
      <c r="FB12" s="7">
        <v>3</v>
      </c>
      <c r="FC12" s="7">
        <v>3</v>
      </c>
      <c r="FD12" s="7">
        <v>3</v>
      </c>
      <c r="FE12" s="7">
        <v>3</v>
      </c>
      <c r="FF12" s="7">
        <v>3</v>
      </c>
      <c r="FG12" s="7">
        <v>3</v>
      </c>
      <c r="FH12" s="7">
        <v>3</v>
      </c>
      <c r="FI12" s="7">
        <v>3</v>
      </c>
      <c r="FJ12" s="7">
        <v>3</v>
      </c>
      <c r="FK12" s="7">
        <v>3</v>
      </c>
      <c r="FL12" s="7">
        <v>3</v>
      </c>
      <c r="FM12" s="7">
        <v>3</v>
      </c>
      <c r="FN12" s="7">
        <v>3</v>
      </c>
      <c r="FO12" s="7">
        <v>3</v>
      </c>
      <c r="FP12" s="7">
        <v>3</v>
      </c>
      <c r="FQ12" s="7">
        <v>3</v>
      </c>
      <c r="FR12" s="7">
        <v>3</v>
      </c>
      <c r="FS12" s="7">
        <v>3</v>
      </c>
      <c r="FT12" s="7">
        <v>3</v>
      </c>
      <c r="FU12" s="7">
        <v>3</v>
      </c>
      <c r="FV12" s="7">
        <v>3</v>
      </c>
      <c r="FW12" s="7">
        <v>3</v>
      </c>
      <c r="FX12" s="7">
        <v>3</v>
      </c>
      <c r="FY12" s="7">
        <v>3</v>
      </c>
      <c r="FZ12" s="7">
        <v>3</v>
      </c>
      <c r="GA12" s="7">
        <v>3</v>
      </c>
      <c r="GB12" s="7">
        <v>3</v>
      </c>
      <c r="GC12" s="7">
        <v>3</v>
      </c>
      <c r="GD12" s="7">
        <v>3</v>
      </c>
      <c r="GE12" s="7">
        <v>3</v>
      </c>
      <c r="GF12" s="7">
        <v>3</v>
      </c>
      <c r="GG12" s="7">
        <v>3</v>
      </c>
      <c r="GH12" s="7">
        <v>3</v>
      </c>
      <c r="GI12" s="7">
        <v>3</v>
      </c>
      <c r="GJ12" s="7">
        <v>3</v>
      </c>
      <c r="GK12" s="7">
        <v>3</v>
      </c>
      <c r="GL12" s="7">
        <v>3</v>
      </c>
      <c r="GM12" s="7">
        <v>3</v>
      </c>
      <c r="GN12" s="7">
        <v>3</v>
      </c>
      <c r="GO12" s="7">
        <v>3</v>
      </c>
      <c r="GP12" s="7">
        <v>3</v>
      </c>
      <c r="GQ12" s="7">
        <v>3</v>
      </c>
      <c r="GR12" s="7">
        <v>3</v>
      </c>
      <c r="GS12" s="7">
        <v>3</v>
      </c>
      <c r="GT12" s="7">
        <v>3</v>
      </c>
      <c r="GU12" s="7">
        <v>3</v>
      </c>
      <c r="GV12" s="7">
        <v>3</v>
      </c>
      <c r="GW12" s="7">
        <v>3</v>
      </c>
      <c r="GX12" s="7">
        <v>3</v>
      </c>
      <c r="GY12" s="7">
        <v>3</v>
      </c>
      <c r="GZ12" s="7">
        <v>3</v>
      </c>
      <c r="HA12" s="7">
        <v>3</v>
      </c>
      <c r="HB12" s="7">
        <v>3</v>
      </c>
      <c r="HC12" s="7">
        <v>3</v>
      </c>
      <c r="HD12" s="7">
        <v>3</v>
      </c>
      <c r="HE12" s="7">
        <v>3</v>
      </c>
      <c r="HF12" s="7">
        <v>3</v>
      </c>
      <c r="HG12" s="7">
        <v>3</v>
      </c>
      <c r="HH12" s="7">
        <v>3</v>
      </c>
      <c r="HI12" s="7">
        <v>3</v>
      </c>
      <c r="HJ12" s="7">
        <v>3</v>
      </c>
      <c r="HK12" s="7">
        <v>3</v>
      </c>
      <c r="HL12" s="7">
        <v>3</v>
      </c>
      <c r="HM12" s="7">
        <v>3</v>
      </c>
      <c r="HN12" s="7">
        <v>3</v>
      </c>
      <c r="HO12" s="7">
        <v>3</v>
      </c>
      <c r="HP12" s="7">
        <v>3</v>
      </c>
      <c r="HQ12" s="7">
        <v>3</v>
      </c>
      <c r="HR12" s="7">
        <v>3</v>
      </c>
      <c r="HS12" s="7">
        <v>3</v>
      </c>
      <c r="HT12" s="7">
        <v>3</v>
      </c>
      <c r="HU12" s="7">
        <v>3</v>
      </c>
      <c r="HV12" s="7">
        <v>3</v>
      </c>
      <c r="HW12" s="7">
        <v>3</v>
      </c>
      <c r="HX12" s="7">
        <v>3</v>
      </c>
      <c r="HY12" s="7">
        <v>3</v>
      </c>
      <c r="HZ12" s="7">
        <v>3</v>
      </c>
      <c r="IA12" s="7">
        <v>3</v>
      </c>
      <c r="IB12" s="7">
        <v>3</v>
      </c>
      <c r="IC12" s="7">
        <v>3</v>
      </c>
      <c r="ID12" s="7">
        <v>3</v>
      </c>
      <c r="IE12" s="7">
        <v>3</v>
      </c>
      <c r="IF12" s="7">
        <v>3</v>
      </c>
      <c r="IG12" s="7">
        <v>3</v>
      </c>
      <c r="IH12" s="7">
        <v>3</v>
      </c>
      <c r="II12" s="7">
        <v>3</v>
      </c>
      <c r="IJ12" s="7">
        <v>3</v>
      </c>
      <c r="IK12" s="7">
        <v>3</v>
      </c>
      <c r="IL12" s="7">
        <v>3</v>
      </c>
      <c r="IM12" s="7">
        <v>3</v>
      </c>
      <c r="IN12" s="7">
        <v>3</v>
      </c>
      <c r="IO12" s="7">
        <v>3</v>
      </c>
      <c r="IP12" s="9">
        <v>3</v>
      </c>
      <c r="IQ12" s="7">
        <v>3</v>
      </c>
      <c r="IR12" s="7">
        <v>3</v>
      </c>
      <c r="IS12" s="7">
        <v>3</v>
      </c>
      <c r="IT12" s="7">
        <v>3</v>
      </c>
      <c r="IU12" s="7">
        <v>3</v>
      </c>
      <c r="IV12" s="7">
        <v>3</v>
      </c>
      <c r="IW12" s="7">
        <v>3</v>
      </c>
      <c r="IX12" s="9">
        <v>3</v>
      </c>
      <c r="IY12" s="9">
        <v>3</v>
      </c>
      <c r="IZ12" s="7">
        <v>3</v>
      </c>
      <c r="JA12" s="7">
        <v>3</v>
      </c>
      <c r="JB12" s="7">
        <v>3</v>
      </c>
      <c r="JC12" s="9">
        <v>3</v>
      </c>
      <c r="JD12" s="7">
        <v>3</v>
      </c>
      <c r="JE12" s="7">
        <v>3</v>
      </c>
      <c r="JF12" s="9">
        <v>3</v>
      </c>
      <c r="JG12" s="7">
        <v>3</v>
      </c>
      <c r="JH12" s="7">
        <v>3</v>
      </c>
      <c r="JI12" s="7">
        <v>3</v>
      </c>
      <c r="JJ12" s="7">
        <v>3</v>
      </c>
      <c r="JK12" s="9">
        <v>3</v>
      </c>
      <c r="JL12" s="7">
        <v>3</v>
      </c>
      <c r="JM12" s="7">
        <v>3</v>
      </c>
      <c r="JN12" s="7">
        <v>3</v>
      </c>
      <c r="JO12" s="7">
        <v>3</v>
      </c>
      <c r="JP12" s="7">
        <v>3</v>
      </c>
      <c r="JQ12" s="7">
        <v>3</v>
      </c>
      <c r="JR12" s="7">
        <v>3</v>
      </c>
      <c r="JS12" s="9">
        <v>3</v>
      </c>
      <c r="JT12" s="9">
        <v>3</v>
      </c>
      <c r="JU12" s="9">
        <v>3</v>
      </c>
      <c r="JV12" s="9">
        <v>3</v>
      </c>
      <c r="JW12" s="9">
        <v>3</v>
      </c>
      <c r="JX12" s="9">
        <v>3</v>
      </c>
      <c r="JY12" s="7">
        <v>3</v>
      </c>
      <c r="JZ12" s="9">
        <v>3</v>
      </c>
      <c r="KA12" s="9">
        <v>3</v>
      </c>
      <c r="KB12" s="9">
        <v>3</v>
      </c>
      <c r="KC12" s="9">
        <v>3</v>
      </c>
      <c r="KD12" s="9">
        <v>3</v>
      </c>
      <c r="KE12" s="9">
        <v>3</v>
      </c>
      <c r="KF12" s="9">
        <v>3</v>
      </c>
      <c r="KG12" s="9">
        <v>3</v>
      </c>
      <c r="KH12" s="9">
        <v>3</v>
      </c>
      <c r="KI12" s="9">
        <v>3</v>
      </c>
      <c r="KJ12" s="9">
        <v>3</v>
      </c>
      <c r="KK12" s="9">
        <v>3</v>
      </c>
      <c r="KL12" s="9">
        <v>3</v>
      </c>
      <c r="KM12" s="7">
        <v>3</v>
      </c>
      <c r="KN12" s="9">
        <v>3</v>
      </c>
      <c r="KO12" s="9">
        <v>3</v>
      </c>
      <c r="KP12" s="9">
        <v>3</v>
      </c>
      <c r="KQ12" s="9">
        <v>3</v>
      </c>
      <c r="KR12" s="9">
        <v>3</v>
      </c>
      <c r="KS12" s="9">
        <v>3</v>
      </c>
      <c r="KT12" s="9">
        <v>3</v>
      </c>
      <c r="KU12" s="9">
        <v>3</v>
      </c>
      <c r="KV12" s="9">
        <v>3</v>
      </c>
      <c r="KW12" s="9">
        <v>3</v>
      </c>
      <c r="KX12" s="9">
        <v>3</v>
      </c>
      <c r="KY12" s="9">
        <v>3</v>
      </c>
      <c r="KZ12" s="9">
        <v>3</v>
      </c>
      <c r="LA12" s="9">
        <v>3</v>
      </c>
      <c r="LB12" s="9">
        <v>3</v>
      </c>
      <c r="LC12" s="9">
        <v>3</v>
      </c>
      <c r="LD12" s="9">
        <v>3</v>
      </c>
      <c r="LE12" s="7">
        <v>3</v>
      </c>
      <c r="LF12" s="9">
        <v>3</v>
      </c>
      <c r="LG12" s="9">
        <v>3</v>
      </c>
      <c r="LH12" s="9">
        <v>3</v>
      </c>
      <c r="LI12" s="9">
        <v>3</v>
      </c>
      <c r="LJ12" s="9">
        <v>3</v>
      </c>
      <c r="LK12" s="9">
        <v>3</v>
      </c>
      <c r="LL12" s="9">
        <v>3</v>
      </c>
      <c r="LM12" s="9">
        <v>3</v>
      </c>
      <c r="LN12" s="9">
        <v>3</v>
      </c>
      <c r="LO12" s="7">
        <v>3</v>
      </c>
      <c r="LP12" s="9">
        <v>3</v>
      </c>
      <c r="LQ12" s="9">
        <v>3</v>
      </c>
      <c r="LR12" s="7">
        <v>3</v>
      </c>
      <c r="LS12" s="7">
        <v>3</v>
      </c>
      <c r="LT12" s="9">
        <v>3</v>
      </c>
      <c r="LU12" s="9">
        <v>3</v>
      </c>
      <c r="LV12" s="9">
        <v>3</v>
      </c>
      <c r="LW12" s="9">
        <v>3</v>
      </c>
      <c r="LX12" s="9">
        <v>3</v>
      </c>
      <c r="LY12" s="9">
        <v>3</v>
      </c>
      <c r="LZ12" s="9">
        <v>3</v>
      </c>
      <c r="MA12" s="7">
        <v>3</v>
      </c>
      <c r="MB12" s="7">
        <v>3</v>
      </c>
      <c r="MC12" s="9">
        <v>3</v>
      </c>
      <c r="MD12" s="9">
        <v>3</v>
      </c>
      <c r="ME12" s="9">
        <v>3</v>
      </c>
      <c r="MF12" s="9">
        <v>3</v>
      </c>
      <c r="MG12" s="9">
        <v>3</v>
      </c>
      <c r="MH12" s="9">
        <v>3</v>
      </c>
      <c r="MI12" s="9">
        <v>3</v>
      </c>
      <c r="MJ12" s="9">
        <v>3</v>
      </c>
      <c r="MK12" s="9">
        <v>3</v>
      </c>
      <c r="ML12" s="9">
        <v>3</v>
      </c>
      <c r="MM12" s="9">
        <v>3</v>
      </c>
      <c r="MN12" s="9">
        <v>3</v>
      </c>
      <c r="MO12" s="9">
        <v>3</v>
      </c>
      <c r="MP12" s="9">
        <v>3</v>
      </c>
      <c r="MQ12" s="9">
        <v>3</v>
      </c>
      <c r="MR12" s="9">
        <v>3</v>
      </c>
      <c r="MS12" s="9">
        <v>3</v>
      </c>
      <c r="MT12" s="9">
        <v>3</v>
      </c>
      <c r="MU12" s="9">
        <v>3</v>
      </c>
      <c r="MV12" s="9">
        <v>3</v>
      </c>
      <c r="MW12" s="9">
        <v>3</v>
      </c>
      <c r="MX12" s="9">
        <v>3</v>
      </c>
      <c r="MY12" s="9">
        <v>3</v>
      </c>
      <c r="MZ12" s="9">
        <v>3</v>
      </c>
      <c r="NA12" s="9">
        <v>3</v>
      </c>
      <c r="NB12" s="9">
        <v>3</v>
      </c>
      <c r="NC12" s="9">
        <v>3</v>
      </c>
      <c r="ND12" s="9">
        <v>3</v>
      </c>
      <c r="NE12" s="9">
        <v>3</v>
      </c>
      <c r="NF12" s="9">
        <v>3</v>
      </c>
      <c r="NG12" s="9">
        <v>3</v>
      </c>
      <c r="NH12" s="9">
        <v>3</v>
      </c>
      <c r="NI12" s="9">
        <v>3</v>
      </c>
      <c r="NJ12" s="9">
        <v>3</v>
      </c>
      <c r="NK12" s="9">
        <v>3</v>
      </c>
      <c r="NL12" s="9">
        <v>3</v>
      </c>
      <c r="NM12" s="9">
        <v>3</v>
      </c>
      <c r="NN12" s="9">
        <v>3</v>
      </c>
      <c r="NO12" s="9">
        <v>3</v>
      </c>
      <c r="NP12" s="9">
        <v>3</v>
      </c>
      <c r="NQ12" s="9">
        <v>3</v>
      </c>
      <c r="NR12" s="9">
        <v>3</v>
      </c>
      <c r="NS12" s="9">
        <v>3</v>
      </c>
      <c r="NT12" s="9">
        <v>3</v>
      </c>
      <c r="NU12" s="9">
        <v>3</v>
      </c>
      <c r="NV12" s="9">
        <v>3</v>
      </c>
      <c r="NW12" s="9">
        <v>3</v>
      </c>
      <c r="NX12" s="9">
        <v>3</v>
      </c>
      <c r="NY12" s="9">
        <v>3</v>
      </c>
      <c r="NZ12" s="9">
        <v>3</v>
      </c>
      <c r="OA12" s="9">
        <v>3</v>
      </c>
      <c r="OB12" s="9">
        <v>3</v>
      </c>
      <c r="OC12" s="9">
        <v>3</v>
      </c>
      <c r="OD12" s="9">
        <v>3</v>
      </c>
      <c r="OE12" s="9">
        <v>3</v>
      </c>
      <c r="OF12" s="9">
        <v>3</v>
      </c>
      <c r="OG12" s="9">
        <v>3</v>
      </c>
      <c r="OH12" s="9">
        <v>3</v>
      </c>
      <c r="OI12" s="9">
        <v>3</v>
      </c>
      <c r="OJ12" s="9">
        <v>0</v>
      </c>
      <c r="OK12" s="9">
        <v>3</v>
      </c>
      <c r="OL12" s="9">
        <v>3</v>
      </c>
      <c r="OM12" s="9">
        <v>3</v>
      </c>
      <c r="ON12" s="9">
        <v>3</v>
      </c>
      <c r="OO12" s="9">
        <v>3</v>
      </c>
      <c r="OP12" s="9">
        <v>3</v>
      </c>
      <c r="OQ12" s="9">
        <v>3</v>
      </c>
      <c r="OR12" s="9">
        <v>3</v>
      </c>
      <c r="OS12" s="9">
        <v>3</v>
      </c>
      <c r="OT12" s="7">
        <v>3</v>
      </c>
      <c r="OU12" s="9">
        <v>3</v>
      </c>
      <c r="OV12" s="9">
        <v>3</v>
      </c>
      <c r="OW12" s="9">
        <v>3</v>
      </c>
      <c r="OX12" s="9">
        <v>3</v>
      </c>
      <c r="OY12" s="9">
        <v>3</v>
      </c>
      <c r="OZ12" s="9">
        <v>3</v>
      </c>
      <c r="PA12" s="9">
        <v>3</v>
      </c>
      <c r="PB12" s="9">
        <v>3</v>
      </c>
      <c r="PC12" s="9">
        <v>3</v>
      </c>
      <c r="PD12" s="9">
        <v>3</v>
      </c>
      <c r="PE12" s="9">
        <v>3</v>
      </c>
      <c r="PF12" s="7">
        <v>3</v>
      </c>
      <c r="PG12" s="9">
        <v>3</v>
      </c>
      <c r="PH12" s="9">
        <v>3</v>
      </c>
      <c r="PI12" s="9">
        <v>3</v>
      </c>
      <c r="PJ12" s="7">
        <v>3</v>
      </c>
      <c r="PK12" s="9">
        <v>3</v>
      </c>
      <c r="PL12" s="9">
        <v>3</v>
      </c>
    </row>
    <row r="13" spans="1:428" s="10" customFormat="1" ht="18" customHeight="1">
      <c r="A13" s="75"/>
      <c r="B13" s="34" t="s">
        <v>30</v>
      </c>
      <c r="C13" s="25" t="s">
        <v>53</v>
      </c>
      <c r="D13" s="21">
        <f t="shared" si="0"/>
        <v>414</v>
      </c>
      <c r="E13" s="9">
        <v>3</v>
      </c>
      <c r="F13" s="9">
        <v>0</v>
      </c>
      <c r="G13" s="9">
        <v>3</v>
      </c>
      <c r="H13" s="9">
        <v>3</v>
      </c>
      <c r="I13" s="9">
        <v>3</v>
      </c>
      <c r="J13" s="9">
        <v>3</v>
      </c>
      <c r="K13" s="9">
        <v>3</v>
      </c>
      <c r="L13" s="7">
        <v>3</v>
      </c>
      <c r="M13" s="7">
        <v>3</v>
      </c>
      <c r="N13" s="9">
        <v>3</v>
      </c>
      <c r="O13" s="9">
        <v>3</v>
      </c>
      <c r="P13" s="9">
        <v>3</v>
      </c>
      <c r="Q13" s="9">
        <v>3</v>
      </c>
      <c r="R13" s="9">
        <v>3</v>
      </c>
      <c r="S13" s="9">
        <v>3</v>
      </c>
      <c r="T13" s="7">
        <v>3</v>
      </c>
      <c r="U13" s="9">
        <v>3</v>
      </c>
      <c r="V13" s="9">
        <v>3</v>
      </c>
      <c r="W13" s="9">
        <v>3</v>
      </c>
      <c r="X13" s="9">
        <v>3</v>
      </c>
      <c r="Y13" s="9">
        <v>3</v>
      </c>
      <c r="Z13" s="9">
        <v>3</v>
      </c>
      <c r="AA13" s="7">
        <v>3</v>
      </c>
      <c r="AB13" s="7">
        <v>3</v>
      </c>
      <c r="AC13" s="9">
        <v>3</v>
      </c>
      <c r="AD13" s="9">
        <v>3</v>
      </c>
      <c r="AE13" s="7">
        <v>3</v>
      </c>
      <c r="AF13" s="7">
        <v>3</v>
      </c>
      <c r="AG13" s="7">
        <v>3</v>
      </c>
      <c r="AH13" s="9">
        <v>3</v>
      </c>
      <c r="AI13" s="9">
        <v>3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7">
        <v>3</v>
      </c>
      <c r="AR13" s="7">
        <v>3</v>
      </c>
      <c r="AS13" s="7">
        <v>3</v>
      </c>
      <c r="AT13" s="7">
        <v>3</v>
      </c>
      <c r="AU13" s="7">
        <v>3</v>
      </c>
      <c r="AV13" s="9">
        <v>3</v>
      </c>
      <c r="AW13" s="7">
        <v>3</v>
      </c>
      <c r="AX13" s="7">
        <v>3</v>
      </c>
      <c r="AY13" s="7">
        <v>3</v>
      </c>
      <c r="AZ13" s="9">
        <v>3</v>
      </c>
      <c r="BA13" s="7">
        <v>3</v>
      </c>
      <c r="BB13" s="7">
        <v>3</v>
      </c>
      <c r="BC13" s="7">
        <v>3</v>
      </c>
      <c r="BD13" s="9">
        <v>3</v>
      </c>
      <c r="BE13" s="9">
        <v>3</v>
      </c>
      <c r="BF13" s="9">
        <v>3</v>
      </c>
      <c r="BG13" s="9">
        <v>3</v>
      </c>
      <c r="BH13" s="9">
        <v>3</v>
      </c>
      <c r="BI13" s="9">
        <v>3</v>
      </c>
      <c r="BJ13" s="9">
        <v>3</v>
      </c>
      <c r="BK13" s="9">
        <v>3</v>
      </c>
      <c r="BL13" s="9">
        <v>3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3</v>
      </c>
      <c r="BU13" s="7">
        <v>3</v>
      </c>
      <c r="BV13" s="7">
        <v>3</v>
      </c>
      <c r="BW13" s="7">
        <v>3</v>
      </c>
      <c r="BX13" s="7">
        <v>3</v>
      </c>
      <c r="BY13" s="7">
        <v>3</v>
      </c>
      <c r="BZ13" s="7">
        <v>3</v>
      </c>
      <c r="CA13" s="7">
        <v>3</v>
      </c>
      <c r="CB13" s="7">
        <v>3</v>
      </c>
      <c r="CC13" s="7">
        <v>3</v>
      </c>
      <c r="CD13" s="7">
        <v>3</v>
      </c>
      <c r="CE13" s="7">
        <v>3</v>
      </c>
      <c r="CF13" s="7">
        <v>3</v>
      </c>
      <c r="CG13" s="7">
        <v>3</v>
      </c>
      <c r="CH13" s="7">
        <v>3</v>
      </c>
      <c r="CI13" s="7">
        <v>3</v>
      </c>
      <c r="CJ13" s="7">
        <v>3</v>
      </c>
      <c r="CK13" s="7">
        <v>3</v>
      </c>
      <c r="CL13" s="7">
        <v>3</v>
      </c>
      <c r="CM13" s="7">
        <v>3</v>
      </c>
      <c r="CN13" s="7">
        <v>3</v>
      </c>
      <c r="CO13" s="7">
        <v>3</v>
      </c>
      <c r="CP13" s="7">
        <v>3</v>
      </c>
      <c r="CQ13" s="7">
        <v>3</v>
      </c>
      <c r="CR13" s="7">
        <v>3</v>
      </c>
      <c r="CS13" s="7">
        <v>3</v>
      </c>
      <c r="CT13" s="9">
        <v>3</v>
      </c>
      <c r="CU13" s="7">
        <v>3</v>
      </c>
      <c r="CV13" s="7">
        <v>3</v>
      </c>
      <c r="CW13" s="7">
        <v>3</v>
      </c>
      <c r="CX13" s="7">
        <v>3</v>
      </c>
      <c r="CY13" s="7">
        <v>3</v>
      </c>
      <c r="CZ13" s="7">
        <v>3</v>
      </c>
      <c r="DA13" s="7">
        <v>3</v>
      </c>
      <c r="DB13" s="7">
        <v>3</v>
      </c>
      <c r="DC13" s="7">
        <v>3</v>
      </c>
      <c r="DD13" s="7">
        <v>3</v>
      </c>
      <c r="DE13" s="7">
        <v>3</v>
      </c>
      <c r="DF13" s="7">
        <v>3</v>
      </c>
      <c r="DG13" s="7">
        <v>3</v>
      </c>
      <c r="DH13" s="7">
        <v>3</v>
      </c>
      <c r="DI13" s="7">
        <v>3</v>
      </c>
      <c r="DJ13" s="7">
        <v>3</v>
      </c>
      <c r="DK13" s="7">
        <v>3</v>
      </c>
      <c r="DL13" s="7">
        <v>3</v>
      </c>
      <c r="DM13" s="7">
        <v>3</v>
      </c>
      <c r="DN13" s="7">
        <v>3</v>
      </c>
      <c r="DO13" s="7">
        <v>3</v>
      </c>
      <c r="DP13" s="7">
        <v>3</v>
      </c>
      <c r="DQ13" s="7">
        <v>3</v>
      </c>
      <c r="DR13" s="7">
        <v>3</v>
      </c>
      <c r="DS13" s="7">
        <v>3</v>
      </c>
      <c r="DT13" s="7">
        <v>3</v>
      </c>
      <c r="DU13" s="7">
        <v>3</v>
      </c>
      <c r="DV13" s="7">
        <v>3</v>
      </c>
      <c r="DW13" s="7">
        <v>3</v>
      </c>
      <c r="DX13" s="7">
        <v>3</v>
      </c>
      <c r="DY13" s="7">
        <v>3</v>
      </c>
      <c r="DZ13" s="7">
        <v>3</v>
      </c>
      <c r="EA13" s="7">
        <v>3</v>
      </c>
      <c r="EB13" s="7">
        <v>3</v>
      </c>
      <c r="EC13" s="7">
        <v>3</v>
      </c>
      <c r="ED13" s="7">
        <v>3</v>
      </c>
      <c r="EE13" s="7">
        <v>3</v>
      </c>
      <c r="EF13" s="7">
        <v>3</v>
      </c>
      <c r="EG13" s="7">
        <v>3</v>
      </c>
      <c r="EH13" s="7">
        <v>3</v>
      </c>
      <c r="EI13" s="7">
        <v>3</v>
      </c>
      <c r="EJ13" s="7">
        <v>3</v>
      </c>
      <c r="EK13" s="7">
        <v>3</v>
      </c>
      <c r="EL13" s="7">
        <v>3</v>
      </c>
      <c r="EM13" s="7">
        <v>3</v>
      </c>
      <c r="EN13" s="7">
        <v>3</v>
      </c>
      <c r="EO13" s="7">
        <v>3</v>
      </c>
      <c r="EP13" s="7">
        <v>3</v>
      </c>
      <c r="EQ13" s="7">
        <v>3</v>
      </c>
      <c r="ER13" s="7">
        <v>3</v>
      </c>
      <c r="ES13" s="7">
        <v>3</v>
      </c>
      <c r="ET13" s="7">
        <v>3</v>
      </c>
      <c r="EU13" s="7">
        <v>3</v>
      </c>
      <c r="EV13" s="7">
        <v>3</v>
      </c>
      <c r="EW13" s="7">
        <v>3</v>
      </c>
      <c r="EX13" s="7">
        <v>3</v>
      </c>
      <c r="EY13" s="7">
        <v>3</v>
      </c>
      <c r="EZ13" s="7">
        <v>3</v>
      </c>
      <c r="FA13" s="9">
        <v>3</v>
      </c>
      <c r="FB13" s="7">
        <v>3</v>
      </c>
      <c r="FC13" s="7">
        <v>3</v>
      </c>
      <c r="FD13" s="7">
        <v>3</v>
      </c>
      <c r="FE13" s="7">
        <v>3</v>
      </c>
      <c r="FF13" s="7">
        <v>3</v>
      </c>
      <c r="FG13" s="7">
        <v>3</v>
      </c>
      <c r="FH13" s="7">
        <v>3</v>
      </c>
      <c r="FI13" s="7">
        <v>3</v>
      </c>
      <c r="FJ13" s="7">
        <v>3</v>
      </c>
      <c r="FK13" s="7">
        <v>3</v>
      </c>
      <c r="FL13" s="7">
        <v>3</v>
      </c>
      <c r="FM13" s="7">
        <v>3</v>
      </c>
      <c r="FN13" s="7">
        <v>3</v>
      </c>
      <c r="FO13" s="7">
        <v>3</v>
      </c>
      <c r="FP13" s="7">
        <v>3</v>
      </c>
      <c r="FQ13" s="7">
        <v>3</v>
      </c>
      <c r="FR13" s="7">
        <v>3</v>
      </c>
      <c r="FS13" s="7">
        <v>3</v>
      </c>
      <c r="FT13" s="7">
        <v>3</v>
      </c>
      <c r="FU13" s="7">
        <v>3</v>
      </c>
      <c r="FV13" s="7">
        <v>3</v>
      </c>
      <c r="FW13" s="7">
        <v>3</v>
      </c>
      <c r="FX13" s="7">
        <v>3</v>
      </c>
      <c r="FY13" s="7">
        <v>3</v>
      </c>
      <c r="FZ13" s="7">
        <v>3</v>
      </c>
      <c r="GA13" s="7">
        <v>3</v>
      </c>
      <c r="GB13" s="7">
        <v>3</v>
      </c>
      <c r="GC13" s="7">
        <v>3</v>
      </c>
      <c r="GD13" s="7">
        <v>3</v>
      </c>
      <c r="GE13" s="7">
        <v>3</v>
      </c>
      <c r="GF13" s="7">
        <v>3</v>
      </c>
      <c r="GG13" s="7">
        <v>3</v>
      </c>
      <c r="GH13" s="7">
        <v>3</v>
      </c>
      <c r="GI13" s="7">
        <v>3</v>
      </c>
      <c r="GJ13" s="7">
        <v>3</v>
      </c>
      <c r="GK13" s="7">
        <v>3</v>
      </c>
      <c r="GL13" s="7">
        <v>3</v>
      </c>
      <c r="GM13" s="7">
        <v>3</v>
      </c>
      <c r="GN13" s="7">
        <v>3</v>
      </c>
      <c r="GO13" s="7">
        <v>3</v>
      </c>
      <c r="GP13" s="7">
        <v>3</v>
      </c>
      <c r="GQ13" s="7">
        <v>3</v>
      </c>
      <c r="GR13" s="7">
        <v>3</v>
      </c>
      <c r="GS13" s="7">
        <v>3</v>
      </c>
      <c r="GT13" s="7">
        <v>3</v>
      </c>
      <c r="GU13" s="7">
        <v>3</v>
      </c>
      <c r="GV13" s="7">
        <v>3</v>
      </c>
      <c r="GW13" s="7">
        <v>3</v>
      </c>
      <c r="GX13" s="7">
        <v>3</v>
      </c>
      <c r="GY13" s="7">
        <v>3</v>
      </c>
      <c r="GZ13" s="7">
        <v>3</v>
      </c>
      <c r="HA13" s="7">
        <v>3</v>
      </c>
      <c r="HB13" s="7">
        <v>3</v>
      </c>
      <c r="HC13" s="7">
        <v>3</v>
      </c>
      <c r="HD13" s="7">
        <v>3</v>
      </c>
      <c r="HE13" s="7">
        <v>3</v>
      </c>
      <c r="HF13" s="7">
        <v>3</v>
      </c>
      <c r="HG13" s="7">
        <v>3</v>
      </c>
      <c r="HH13" s="7">
        <v>3</v>
      </c>
      <c r="HI13" s="7">
        <v>3</v>
      </c>
      <c r="HJ13" s="7">
        <v>3</v>
      </c>
      <c r="HK13" s="7">
        <v>3</v>
      </c>
      <c r="HL13" s="7">
        <v>3</v>
      </c>
      <c r="HM13" s="7">
        <v>3</v>
      </c>
      <c r="HN13" s="7">
        <v>3</v>
      </c>
      <c r="HO13" s="7">
        <v>3</v>
      </c>
      <c r="HP13" s="7">
        <v>3</v>
      </c>
      <c r="HQ13" s="7">
        <v>3</v>
      </c>
      <c r="HR13" s="7">
        <v>3</v>
      </c>
      <c r="HS13" s="7">
        <v>3</v>
      </c>
      <c r="HT13" s="7">
        <v>3</v>
      </c>
      <c r="HU13" s="7">
        <v>3</v>
      </c>
      <c r="HV13" s="7">
        <v>3</v>
      </c>
      <c r="HW13" s="7">
        <v>3</v>
      </c>
      <c r="HX13" s="7">
        <v>3</v>
      </c>
      <c r="HY13" s="7">
        <v>3</v>
      </c>
      <c r="HZ13" s="7">
        <v>3</v>
      </c>
      <c r="IA13" s="7">
        <v>3</v>
      </c>
      <c r="IB13" s="7">
        <v>3</v>
      </c>
      <c r="IC13" s="7">
        <v>3</v>
      </c>
      <c r="ID13" s="7">
        <v>3</v>
      </c>
      <c r="IE13" s="7">
        <v>3</v>
      </c>
      <c r="IF13" s="7">
        <v>3</v>
      </c>
      <c r="IG13" s="7">
        <v>3</v>
      </c>
      <c r="IH13" s="7">
        <v>3</v>
      </c>
      <c r="II13" s="7">
        <v>3</v>
      </c>
      <c r="IJ13" s="7">
        <v>3</v>
      </c>
      <c r="IK13" s="7">
        <v>3</v>
      </c>
      <c r="IL13" s="7">
        <v>3</v>
      </c>
      <c r="IM13" s="7">
        <v>3</v>
      </c>
      <c r="IN13" s="7">
        <v>3</v>
      </c>
      <c r="IO13" s="7">
        <v>3</v>
      </c>
      <c r="IP13" s="9">
        <v>3</v>
      </c>
      <c r="IQ13" s="7">
        <v>3</v>
      </c>
      <c r="IR13" s="7">
        <v>3</v>
      </c>
      <c r="IS13" s="7">
        <v>3</v>
      </c>
      <c r="IT13" s="7">
        <v>3</v>
      </c>
      <c r="IU13" s="7">
        <v>3</v>
      </c>
      <c r="IV13" s="7">
        <v>3</v>
      </c>
      <c r="IW13" s="7">
        <v>3</v>
      </c>
      <c r="IX13" s="9">
        <v>3</v>
      </c>
      <c r="IY13" s="9">
        <v>3</v>
      </c>
      <c r="IZ13" s="7">
        <v>3</v>
      </c>
      <c r="JA13" s="7">
        <v>3</v>
      </c>
      <c r="JB13" s="7">
        <v>3</v>
      </c>
      <c r="JC13" s="9">
        <v>3</v>
      </c>
      <c r="JD13" s="7">
        <v>3</v>
      </c>
      <c r="JE13" s="7">
        <v>3</v>
      </c>
      <c r="JF13" s="9">
        <v>3</v>
      </c>
      <c r="JG13" s="7">
        <v>3</v>
      </c>
      <c r="JH13" s="7">
        <v>3</v>
      </c>
      <c r="JI13" s="7">
        <v>3</v>
      </c>
      <c r="JJ13" s="7">
        <v>3</v>
      </c>
      <c r="JK13" s="9">
        <v>3</v>
      </c>
      <c r="JL13" s="7">
        <v>3</v>
      </c>
      <c r="JM13" s="7">
        <v>3</v>
      </c>
      <c r="JN13" s="7">
        <v>3</v>
      </c>
      <c r="JO13" s="7">
        <v>3</v>
      </c>
      <c r="JP13" s="7">
        <v>3</v>
      </c>
      <c r="JQ13" s="7">
        <v>3</v>
      </c>
      <c r="JR13" s="7">
        <v>3</v>
      </c>
      <c r="JS13" s="9">
        <v>3</v>
      </c>
      <c r="JT13" s="9">
        <v>3</v>
      </c>
      <c r="JU13" s="9">
        <v>3</v>
      </c>
      <c r="JV13" s="9">
        <v>3</v>
      </c>
      <c r="JW13" s="9">
        <v>3</v>
      </c>
      <c r="JX13" s="9">
        <v>3</v>
      </c>
      <c r="JY13" s="7">
        <v>3</v>
      </c>
      <c r="JZ13" s="9">
        <v>3</v>
      </c>
      <c r="KA13" s="9">
        <v>3</v>
      </c>
      <c r="KB13" s="9">
        <v>3</v>
      </c>
      <c r="KC13" s="9">
        <v>3</v>
      </c>
      <c r="KD13" s="9">
        <v>3</v>
      </c>
      <c r="KE13" s="9">
        <v>3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3</v>
      </c>
      <c r="KM13" s="7">
        <v>3</v>
      </c>
      <c r="KN13" s="9">
        <v>3</v>
      </c>
      <c r="KO13" s="9">
        <v>3</v>
      </c>
      <c r="KP13" s="9">
        <v>3</v>
      </c>
      <c r="KQ13" s="9">
        <v>3</v>
      </c>
      <c r="KR13" s="9">
        <v>3</v>
      </c>
      <c r="KS13" s="9">
        <v>3</v>
      </c>
      <c r="KT13" s="9">
        <v>3</v>
      </c>
      <c r="KU13" s="9">
        <v>3</v>
      </c>
      <c r="KV13" s="9">
        <v>3</v>
      </c>
      <c r="KW13" s="9">
        <v>3</v>
      </c>
      <c r="KX13" s="9">
        <v>3</v>
      </c>
      <c r="KY13" s="9">
        <v>3</v>
      </c>
      <c r="KZ13" s="9">
        <v>3</v>
      </c>
      <c r="LA13" s="9">
        <v>3</v>
      </c>
      <c r="LB13" s="9">
        <v>3</v>
      </c>
      <c r="LC13" s="9">
        <v>3</v>
      </c>
      <c r="LD13" s="9">
        <v>3</v>
      </c>
      <c r="LE13" s="7">
        <v>3</v>
      </c>
      <c r="LF13" s="9">
        <v>3</v>
      </c>
      <c r="LG13" s="9">
        <v>3</v>
      </c>
      <c r="LH13" s="9">
        <v>3</v>
      </c>
      <c r="LI13" s="9">
        <v>3</v>
      </c>
      <c r="LJ13" s="9">
        <v>3</v>
      </c>
      <c r="LK13" s="9">
        <v>3</v>
      </c>
      <c r="LL13" s="9">
        <v>3</v>
      </c>
      <c r="LM13" s="9">
        <v>3</v>
      </c>
      <c r="LN13" s="9">
        <v>3</v>
      </c>
      <c r="LO13" s="7">
        <v>3</v>
      </c>
      <c r="LP13" s="9">
        <v>3</v>
      </c>
      <c r="LQ13" s="9">
        <v>3</v>
      </c>
      <c r="LR13" s="7">
        <v>3</v>
      </c>
      <c r="LS13" s="7">
        <v>3</v>
      </c>
      <c r="LT13" s="9">
        <v>3</v>
      </c>
      <c r="LU13" s="9">
        <v>3</v>
      </c>
      <c r="LV13" s="9">
        <v>3</v>
      </c>
      <c r="LW13" s="9">
        <v>3</v>
      </c>
      <c r="LX13" s="9">
        <v>3</v>
      </c>
      <c r="LY13" s="9">
        <v>0</v>
      </c>
      <c r="LZ13" s="9">
        <v>3</v>
      </c>
      <c r="MA13" s="7">
        <v>3</v>
      </c>
      <c r="MB13" s="7">
        <v>3</v>
      </c>
      <c r="MC13" s="9">
        <v>3</v>
      </c>
      <c r="MD13" s="9">
        <v>3</v>
      </c>
      <c r="ME13" s="9">
        <v>3</v>
      </c>
      <c r="MF13" s="9">
        <v>3</v>
      </c>
      <c r="MG13" s="9">
        <v>0</v>
      </c>
      <c r="MH13" s="9">
        <v>3</v>
      </c>
      <c r="MI13" s="9">
        <v>3</v>
      </c>
      <c r="MJ13" s="9">
        <v>3</v>
      </c>
      <c r="MK13" s="9">
        <v>3</v>
      </c>
      <c r="ML13" s="9">
        <v>3</v>
      </c>
      <c r="MM13" s="9">
        <v>3</v>
      </c>
      <c r="MN13" s="9">
        <v>3</v>
      </c>
      <c r="MO13" s="9">
        <v>3</v>
      </c>
      <c r="MP13" s="9">
        <v>3</v>
      </c>
      <c r="MQ13" s="9">
        <v>3</v>
      </c>
      <c r="MR13" s="9">
        <v>3</v>
      </c>
      <c r="MS13" s="9">
        <v>3</v>
      </c>
      <c r="MT13" s="9">
        <v>3</v>
      </c>
      <c r="MU13" s="9">
        <v>3</v>
      </c>
      <c r="MV13" s="9">
        <v>3</v>
      </c>
      <c r="MW13" s="9">
        <v>3</v>
      </c>
      <c r="MX13" s="9">
        <v>0</v>
      </c>
      <c r="MY13" s="9">
        <v>3</v>
      </c>
      <c r="MZ13" s="9">
        <v>3</v>
      </c>
      <c r="NA13" s="9">
        <v>0</v>
      </c>
      <c r="NB13" s="9">
        <v>3</v>
      </c>
      <c r="NC13" s="9">
        <v>3</v>
      </c>
      <c r="ND13" s="9">
        <v>3</v>
      </c>
      <c r="NE13" s="9">
        <v>3</v>
      </c>
      <c r="NF13" s="9">
        <v>3</v>
      </c>
      <c r="NG13" s="9">
        <v>3</v>
      </c>
      <c r="NH13" s="9">
        <v>3</v>
      </c>
      <c r="NI13" s="9">
        <v>0</v>
      </c>
      <c r="NJ13" s="9">
        <v>0</v>
      </c>
      <c r="NK13" s="9">
        <v>3</v>
      </c>
      <c r="NL13" s="9">
        <v>3</v>
      </c>
      <c r="NM13" s="9">
        <v>3</v>
      </c>
      <c r="NN13" s="9">
        <v>3</v>
      </c>
      <c r="NO13" s="9">
        <v>3</v>
      </c>
      <c r="NP13" s="9">
        <v>3</v>
      </c>
      <c r="NQ13" s="9">
        <v>3</v>
      </c>
      <c r="NR13" s="9">
        <v>3</v>
      </c>
      <c r="NS13" s="9">
        <v>3</v>
      </c>
      <c r="NT13" s="9">
        <v>3</v>
      </c>
      <c r="NU13" s="9">
        <v>3</v>
      </c>
      <c r="NV13" s="9">
        <v>3</v>
      </c>
      <c r="NW13" s="9">
        <v>3</v>
      </c>
      <c r="NX13" s="9">
        <v>0</v>
      </c>
      <c r="NY13" s="9">
        <v>3</v>
      </c>
      <c r="NZ13" s="9">
        <v>0</v>
      </c>
      <c r="OA13" s="9">
        <v>3</v>
      </c>
      <c r="OB13" s="9">
        <v>3</v>
      </c>
      <c r="OC13" s="9">
        <v>3</v>
      </c>
      <c r="OD13" s="9">
        <v>3</v>
      </c>
      <c r="OE13" s="9">
        <v>3</v>
      </c>
      <c r="OF13" s="9">
        <v>3</v>
      </c>
      <c r="OG13" s="9">
        <v>3</v>
      </c>
      <c r="OH13" s="9">
        <v>3</v>
      </c>
      <c r="OI13" s="9">
        <v>3</v>
      </c>
      <c r="OJ13" s="9">
        <v>3</v>
      </c>
      <c r="OK13" s="9">
        <v>0</v>
      </c>
      <c r="OL13" s="9">
        <v>3</v>
      </c>
      <c r="OM13" s="9">
        <v>3</v>
      </c>
      <c r="ON13" s="9">
        <v>3</v>
      </c>
      <c r="OO13" s="9">
        <v>3</v>
      </c>
      <c r="OP13" s="9">
        <v>3</v>
      </c>
      <c r="OQ13" s="9">
        <v>3</v>
      </c>
      <c r="OR13" s="9">
        <v>3</v>
      </c>
      <c r="OS13" s="9">
        <v>3</v>
      </c>
      <c r="OT13" s="7">
        <v>3</v>
      </c>
      <c r="OU13" s="9">
        <v>3</v>
      </c>
      <c r="OV13" s="9">
        <v>3</v>
      </c>
      <c r="OW13" s="9">
        <v>3</v>
      </c>
      <c r="OX13" s="9">
        <v>3</v>
      </c>
      <c r="OY13" s="9">
        <v>3</v>
      </c>
      <c r="OZ13" s="9">
        <v>3</v>
      </c>
      <c r="PA13" s="9">
        <v>3</v>
      </c>
      <c r="PB13" s="9">
        <v>3</v>
      </c>
      <c r="PC13" s="9">
        <v>3</v>
      </c>
      <c r="PD13" s="9">
        <v>3</v>
      </c>
      <c r="PE13" s="9">
        <v>3</v>
      </c>
      <c r="PF13" s="7">
        <v>3</v>
      </c>
      <c r="PG13" s="9">
        <v>3</v>
      </c>
      <c r="PH13" s="9">
        <v>3</v>
      </c>
      <c r="PI13" s="9">
        <v>3</v>
      </c>
      <c r="PJ13" s="7">
        <v>3</v>
      </c>
      <c r="PK13" s="9">
        <v>3</v>
      </c>
      <c r="PL13" s="9">
        <v>3</v>
      </c>
    </row>
    <row r="14" spans="1:428" s="10" customFormat="1" ht="18" customHeight="1">
      <c r="A14" s="75"/>
      <c r="B14" s="34" t="s">
        <v>12</v>
      </c>
      <c r="C14" s="25" t="s">
        <v>25</v>
      </c>
      <c r="D14" s="21">
        <f t="shared" si="0"/>
        <v>424</v>
      </c>
      <c r="E14" s="9">
        <v>3</v>
      </c>
      <c r="F14" s="9">
        <v>3</v>
      </c>
      <c r="G14" s="9">
        <v>3</v>
      </c>
      <c r="H14" s="9">
        <v>3</v>
      </c>
      <c r="I14" s="9">
        <v>3</v>
      </c>
      <c r="J14" s="9">
        <v>3</v>
      </c>
      <c r="K14" s="9">
        <v>3</v>
      </c>
      <c r="L14" s="7">
        <v>3</v>
      </c>
      <c r="M14" s="7">
        <v>3</v>
      </c>
      <c r="N14" s="9">
        <v>3</v>
      </c>
      <c r="O14" s="9">
        <v>3</v>
      </c>
      <c r="P14" s="9">
        <v>3</v>
      </c>
      <c r="Q14" s="9">
        <v>3</v>
      </c>
      <c r="R14" s="9">
        <v>3</v>
      </c>
      <c r="S14" s="9">
        <v>3</v>
      </c>
      <c r="T14" s="7">
        <v>3</v>
      </c>
      <c r="U14" s="9">
        <v>3</v>
      </c>
      <c r="V14" s="9">
        <v>3</v>
      </c>
      <c r="W14" s="9">
        <v>3</v>
      </c>
      <c r="X14" s="9">
        <v>3</v>
      </c>
      <c r="Y14" s="9">
        <v>3</v>
      </c>
      <c r="Z14" s="9">
        <v>3</v>
      </c>
      <c r="AA14" s="7">
        <v>3</v>
      </c>
      <c r="AB14" s="7">
        <v>3</v>
      </c>
      <c r="AC14" s="9">
        <v>3</v>
      </c>
      <c r="AD14" s="9">
        <v>3</v>
      </c>
      <c r="AE14" s="7">
        <v>3</v>
      </c>
      <c r="AF14" s="7">
        <v>3</v>
      </c>
      <c r="AG14" s="7">
        <v>3</v>
      </c>
      <c r="AH14" s="9">
        <v>3</v>
      </c>
      <c r="AI14" s="9">
        <v>3</v>
      </c>
      <c r="AJ14" s="9">
        <v>3</v>
      </c>
      <c r="AK14" s="9">
        <v>3</v>
      </c>
      <c r="AL14" s="9">
        <v>3</v>
      </c>
      <c r="AM14" s="9">
        <v>3</v>
      </c>
      <c r="AN14" s="9">
        <v>3</v>
      </c>
      <c r="AO14" s="9">
        <v>3</v>
      </c>
      <c r="AP14" s="9">
        <v>3</v>
      </c>
      <c r="AQ14" s="7">
        <v>3</v>
      </c>
      <c r="AR14" s="7">
        <v>3</v>
      </c>
      <c r="AS14" s="7">
        <v>3</v>
      </c>
      <c r="AT14" s="7">
        <v>3</v>
      </c>
      <c r="AU14" s="7">
        <v>3</v>
      </c>
      <c r="AV14" s="9">
        <v>3</v>
      </c>
      <c r="AW14" s="7">
        <v>3</v>
      </c>
      <c r="AX14" s="7">
        <v>3</v>
      </c>
      <c r="AY14" s="7">
        <v>3</v>
      </c>
      <c r="AZ14" s="9">
        <v>3</v>
      </c>
      <c r="BA14" s="7">
        <v>3</v>
      </c>
      <c r="BB14" s="7">
        <v>3</v>
      </c>
      <c r="BC14" s="7">
        <v>3</v>
      </c>
      <c r="BD14" s="9">
        <v>3</v>
      </c>
      <c r="BE14" s="9">
        <v>3</v>
      </c>
      <c r="BF14" s="9">
        <v>3</v>
      </c>
      <c r="BG14" s="9">
        <v>3</v>
      </c>
      <c r="BH14" s="9">
        <v>3</v>
      </c>
      <c r="BI14" s="9">
        <v>3</v>
      </c>
      <c r="BJ14" s="9">
        <v>3</v>
      </c>
      <c r="BK14" s="9">
        <v>3</v>
      </c>
      <c r="BL14" s="9">
        <v>3</v>
      </c>
      <c r="BM14" s="9">
        <v>3</v>
      </c>
      <c r="BN14" s="9">
        <v>3</v>
      </c>
      <c r="BO14" s="9">
        <v>3</v>
      </c>
      <c r="BP14" s="9">
        <v>3</v>
      </c>
      <c r="BQ14" s="9">
        <v>3</v>
      </c>
      <c r="BR14" s="9">
        <v>3</v>
      </c>
      <c r="BS14" s="9">
        <v>3</v>
      </c>
      <c r="BT14" s="9">
        <v>3</v>
      </c>
      <c r="BU14" s="7">
        <v>3</v>
      </c>
      <c r="BV14" s="7">
        <v>3</v>
      </c>
      <c r="BW14" s="7">
        <v>3</v>
      </c>
      <c r="BX14" s="7">
        <v>3</v>
      </c>
      <c r="BY14" s="7">
        <v>3</v>
      </c>
      <c r="BZ14" s="7">
        <v>3</v>
      </c>
      <c r="CA14" s="7">
        <v>3</v>
      </c>
      <c r="CB14" s="7">
        <v>3</v>
      </c>
      <c r="CC14" s="7">
        <v>3</v>
      </c>
      <c r="CD14" s="7">
        <v>3</v>
      </c>
      <c r="CE14" s="7">
        <v>3</v>
      </c>
      <c r="CF14" s="7">
        <v>3</v>
      </c>
      <c r="CG14" s="7">
        <v>3</v>
      </c>
      <c r="CH14" s="7">
        <v>3</v>
      </c>
      <c r="CI14" s="7">
        <v>3</v>
      </c>
      <c r="CJ14" s="7">
        <v>3</v>
      </c>
      <c r="CK14" s="7">
        <v>3</v>
      </c>
      <c r="CL14" s="7">
        <v>3</v>
      </c>
      <c r="CM14" s="7">
        <v>3</v>
      </c>
      <c r="CN14" s="7">
        <v>3</v>
      </c>
      <c r="CO14" s="7">
        <v>3</v>
      </c>
      <c r="CP14" s="7">
        <v>3</v>
      </c>
      <c r="CQ14" s="7">
        <v>3</v>
      </c>
      <c r="CR14" s="7">
        <v>3</v>
      </c>
      <c r="CS14" s="7">
        <v>3</v>
      </c>
      <c r="CT14" s="9">
        <v>3</v>
      </c>
      <c r="CU14" s="7">
        <v>3</v>
      </c>
      <c r="CV14" s="7">
        <v>3</v>
      </c>
      <c r="CW14" s="7">
        <v>3</v>
      </c>
      <c r="CX14" s="7">
        <v>3</v>
      </c>
      <c r="CY14" s="7">
        <v>3</v>
      </c>
      <c r="CZ14" s="7">
        <v>3</v>
      </c>
      <c r="DA14" s="7">
        <v>3</v>
      </c>
      <c r="DB14" s="7">
        <v>3</v>
      </c>
      <c r="DC14" s="7">
        <v>3</v>
      </c>
      <c r="DD14" s="7">
        <v>3</v>
      </c>
      <c r="DE14" s="7">
        <v>3</v>
      </c>
      <c r="DF14" s="7">
        <v>3</v>
      </c>
      <c r="DG14" s="7">
        <v>3</v>
      </c>
      <c r="DH14" s="7">
        <v>3</v>
      </c>
      <c r="DI14" s="7">
        <v>3</v>
      </c>
      <c r="DJ14" s="7">
        <v>3</v>
      </c>
      <c r="DK14" s="7">
        <v>3</v>
      </c>
      <c r="DL14" s="7">
        <v>3</v>
      </c>
      <c r="DM14" s="7">
        <v>3</v>
      </c>
      <c r="DN14" s="7">
        <v>3</v>
      </c>
      <c r="DO14" s="7">
        <v>3</v>
      </c>
      <c r="DP14" s="7">
        <v>3</v>
      </c>
      <c r="DQ14" s="7">
        <v>3</v>
      </c>
      <c r="DR14" s="7">
        <v>3</v>
      </c>
      <c r="DS14" s="7">
        <v>3</v>
      </c>
      <c r="DT14" s="7">
        <v>3</v>
      </c>
      <c r="DU14" s="7">
        <v>3</v>
      </c>
      <c r="DV14" s="7">
        <v>3</v>
      </c>
      <c r="DW14" s="7">
        <v>3</v>
      </c>
      <c r="DX14" s="7">
        <v>3</v>
      </c>
      <c r="DY14" s="7">
        <v>3</v>
      </c>
      <c r="DZ14" s="7">
        <v>3</v>
      </c>
      <c r="EA14" s="7">
        <v>3</v>
      </c>
      <c r="EB14" s="7">
        <v>3</v>
      </c>
      <c r="EC14" s="7">
        <v>3</v>
      </c>
      <c r="ED14" s="7">
        <v>3</v>
      </c>
      <c r="EE14" s="7">
        <v>3</v>
      </c>
      <c r="EF14" s="7">
        <v>3</v>
      </c>
      <c r="EG14" s="7">
        <v>3</v>
      </c>
      <c r="EH14" s="7">
        <v>3</v>
      </c>
      <c r="EI14" s="7">
        <v>3</v>
      </c>
      <c r="EJ14" s="7">
        <v>3</v>
      </c>
      <c r="EK14" s="7">
        <v>3</v>
      </c>
      <c r="EL14" s="7">
        <v>3</v>
      </c>
      <c r="EM14" s="7">
        <v>3</v>
      </c>
      <c r="EN14" s="7">
        <v>3</v>
      </c>
      <c r="EO14" s="7">
        <v>3</v>
      </c>
      <c r="EP14" s="7">
        <v>3</v>
      </c>
      <c r="EQ14" s="7">
        <v>3</v>
      </c>
      <c r="ER14" s="7">
        <v>3</v>
      </c>
      <c r="ES14" s="7">
        <v>3</v>
      </c>
      <c r="ET14" s="7">
        <v>3</v>
      </c>
      <c r="EU14" s="7">
        <v>3</v>
      </c>
      <c r="EV14" s="7">
        <v>3</v>
      </c>
      <c r="EW14" s="7">
        <v>3</v>
      </c>
      <c r="EX14" s="7">
        <v>3</v>
      </c>
      <c r="EY14" s="7">
        <v>3</v>
      </c>
      <c r="EZ14" s="7">
        <v>3</v>
      </c>
      <c r="FA14" s="9">
        <v>3</v>
      </c>
      <c r="FB14" s="7">
        <v>3</v>
      </c>
      <c r="FC14" s="7">
        <v>3</v>
      </c>
      <c r="FD14" s="7">
        <v>3</v>
      </c>
      <c r="FE14" s="7">
        <v>3</v>
      </c>
      <c r="FF14" s="7">
        <v>3</v>
      </c>
      <c r="FG14" s="7">
        <v>3</v>
      </c>
      <c r="FH14" s="7">
        <v>3</v>
      </c>
      <c r="FI14" s="7">
        <v>3</v>
      </c>
      <c r="FJ14" s="7">
        <v>3</v>
      </c>
      <c r="FK14" s="7">
        <v>3</v>
      </c>
      <c r="FL14" s="7">
        <v>3</v>
      </c>
      <c r="FM14" s="7">
        <v>3</v>
      </c>
      <c r="FN14" s="7">
        <v>3</v>
      </c>
      <c r="FO14" s="7">
        <v>3</v>
      </c>
      <c r="FP14" s="7">
        <v>3</v>
      </c>
      <c r="FQ14" s="7">
        <v>3</v>
      </c>
      <c r="FR14" s="7">
        <v>3</v>
      </c>
      <c r="FS14" s="7">
        <v>3</v>
      </c>
      <c r="FT14" s="7">
        <v>3</v>
      </c>
      <c r="FU14" s="7">
        <v>3</v>
      </c>
      <c r="FV14" s="7">
        <v>3</v>
      </c>
      <c r="FW14" s="7">
        <v>3</v>
      </c>
      <c r="FX14" s="7">
        <v>3</v>
      </c>
      <c r="FY14" s="7">
        <v>3</v>
      </c>
      <c r="FZ14" s="7">
        <v>3</v>
      </c>
      <c r="GA14" s="7">
        <v>3</v>
      </c>
      <c r="GB14" s="7">
        <v>3</v>
      </c>
      <c r="GC14" s="7">
        <v>3</v>
      </c>
      <c r="GD14" s="7">
        <v>3</v>
      </c>
      <c r="GE14" s="7">
        <v>3</v>
      </c>
      <c r="GF14" s="7">
        <v>3</v>
      </c>
      <c r="GG14" s="7">
        <v>3</v>
      </c>
      <c r="GH14" s="7">
        <v>3</v>
      </c>
      <c r="GI14" s="7">
        <v>3</v>
      </c>
      <c r="GJ14" s="7">
        <v>3</v>
      </c>
      <c r="GK14" s="7">
        <v>3</v>
      </c>
      <c r="GL14" s="7">
        <v>3</v>
      </c>
      <c r="GM14" s="7">
        <v>3</v>
      </c>
      <c r="GN14" s="7">
        <v>3</v>
      </c>
      <c r="GO14" s="7">
        <v>3</v>
      </c>
      <c r="GP14" s="7">
        <v>3</v>
      </c>
      <c r="GQ14" s="7">
        <v>3</v>
      </c>
      <c r="GR14" s="7">
        <v>3</v>
      </c>
      <c r="GS14" s="7">
        <v>3</v>
      </c>
      <c r="GT14" s="7">
        <v>3</v>
      </c>
      <c r="GU14" s="7">
        <v>3</v>
      </c>
      <c r="GV14" s="7">
        <v>3</v>
      </c>
      <c r="GW14" s="7">
        <v>3</v>
      </c>
      <c r="GX14" s="7">
        <v>3</v>
      </c>
      <c r="GY14" s="7">
        <v>3</v>
      </c>
      <c r="GZ14" s="7">
        <v>3</v>
      </c>
      <c r="HA14" s="7">
        <v>3</v>
      </c>
      <c r="HB14" s="7">
        <v>3</v>
      </c>
      <c r="HC14" s="7">
        <v>3</v>
      </c>
      <c r="HD14" s="7">
        <v>3</v>
      </c>
      <c r="HE14" s="7">
        <v>3</v>
      </c>
      <c r="HF14" s="7">
        <v>3</v>
      </c>
      <c r="HG14" s="7">
        <v>3</v>
      </c>
      <c r="HH14" s="7">
        <v>3</v>
      </c>
      <c r="HI14" s="7">
        <v>3</v>
      </c>
      <c r="HJ14" s="7">
        <v>3</v>
      </c>
      <c r="HK14" s="7">
        <v>3</v>
      </c>
      <c r="HL14" s="7">
        <v>3</v>
      </c>
      <c r="HM14" s="7">
        <v>3</v>
      </c>
      <c r="HN14" s="7">
        <v>3</v>
      </c>
      <c r="HO14" s="7">
        <v>3</v>
      </c>
      <c r="HP14" s="7">
        <v>3</v>
      </c>
      <c r="HQ14" s="7">
        <v>3</v>
      </c>
      <c r="HR14" s="7">
        <v>3</v>
      </c>
      <c r="HS14" s="7">
        <v>3</v>
      </c>
      <c r="HT14" s="7">
        <v>3</v>
      </c>
      <c r="HU14" s="7">
        <v>3</v>
      </c>
      <c r="HV14" s="7">
        <v>3</v>
      </c>
      <c r="HW14" s="7">
        <v>3</v>
      </c>
      <c r="HX14" s="7">
        <v>3</v>
      </c>
      <c r="HY14" s="7">
        <v>3</v>
      </c>
      <c r="HZ14" s="7">
        <v>3</v>
      </c>
      <c r="IA14" s="7">
        <v>3</v>
      </c>
      <c r="IB14" s="7">
        <v>3</v>
      </c>
      <c r="IC14" s="7">
        <v>3</v>
      </c>
      <c r="ID14" s="7">
        <v>3</v>
      </c>
      <c r="IE14" s="7">
        <v>3</v>
      </c>
      <c r="IF14" s="7">
        <v>3</v>
      </c>
      <c r="IG14" s="7">
        <v>3</v>
      </c>
      <c r="IH14" s="7">
        <v>3</v>
      </c>
      <c r="II14" s="7">
        <v>3</v>
      </c>
      <c r="IJ14" s="7">
        <v>3</v>
      </c>
      <c r="IK14" s="7">
        <v>3</v>
      </c>
      <c r="IL14" s="7">
        <v>3</v>
      </c>
      <c r="IM14" s="7">
        <v>3</v>
      </c>
      <c r="IN14" s="7">
        <v>3</v>
      </c>
      <c r="IO14" s="7">
        <v>3</v>
      </c>
      <c r="IP14" s="9">
        <v>3</v>
      </c>
      <c r="IQ14" s="7">
        <v>3</v>
      </c>
      <c r="IR14" s="7">
        <v>3</v>
      </c>
      <c r="IS14" s="7">
        <v>3</v>
      </c>
      <c r="IT14" s="7">
        <v>3</v>
      </c>
      <c r="IU14" s="7">
        <v>3</v>
      </c>
      <c r="IV14" s="7">
        <v>3</v>
      </c>
      <c r="IW14" s="7">
        <v>3</v>
      </c>
      <c r="IX14" s="9">
        <v>3</v>
      </c>
      <c r="IY14" s="9">
        <v>3</v>
      </c>
      <c r="IZ14" s="7">
        <v>3</v>
      </c>
      <c r="JA14" s="7">
        <v>3</v>
      </c>
      <c r="JB14" s="7">
        <v>3</v>
      </c>
      <c r="JC14" s="9">
        <v>3</v>
      </c>
      <c r="JD14" s="7">
        <v>3</v>
      </c>
      <c r="JE14" s="7">
        <v>3</v>
      </c>
      <c r="JF14" s="9">
        <v>3</v>
      </c>
      <c r="JG14" s="7">
        <v>3</v>
      </c>
      <c r="JH14" s="7">
        <v>3</v>
      </c>
      <c r="JI14" s="7">
        <v>3</v>
      </c>
      <c r="JJ14" s="7">
        <v>3</v>
      </c>
      <c r="JK14" s="9">
        <v>3</v>
      </c>
      <c r="JL14" s="7">
        <v>3</v>
      </c>
      <c r="JM14" s="7">
        <v>3</v>
      </c>
      <c r="JN14" s="7">
        <v>3</v>
      </c>
      <c r="JO14" s="7">
        <v>3</v>
      </c>
      <c r="JP14" s="7">
        <v>3</v>
      </c>
      <c r="JQ14" s="7">
        <v>3</v>
      </c>
      <c r="JR14" s="7">
        <v>3</v>
      </c>
      <c r="JS14" s="9">
        <v>3</v>
      </c>
      <c r="JT14" s="9">
        <v>3</v>
      </c>
      <c r="JU14" s="9">
        <v>3</v>
      </c>
      <c r="JV14" s="9">
        <v>3</v>
      </c>
      <c r="JW14" s="9">
        <v>3</v>
      </c>
      <c r="JX14" s="9">
        <v>3</v>
      </c>
      <c r="JY14" s="7">
        <v>3</v>
      </c>
      <c r="JZ14" s="9">
        <v>3</v>
      </c>
      <c r="KA14" s="9">
        <v>3</v>
      </c>
      <c r="KB14" s="9">
        <v>3</v>
      </c>
      <c r="KC14" s="9">
        <v>3</v>
      </c>
      <c r="KD14" s="9">
        <v>3</v>
      </c>
      <c r="KE14" s="9">
        <v>3</v>
      </c>
      <c r="KF14" s="9">
        <v>3</v>
      </c>
      <c r="KG14" s="9">
        <v>3</v>
      </c>
      <c r="KH14" s="9">
        <v>3</v>
      </c>
      <c r="KI14" s="9">
        <v>3</v>
      </c>
      <c r="KJ14" s="9">
        <v>3</v>
      </c>
      <c r="KK14" s="9">
        <v>3</v>
      </c>
      <c r="KL14" s="9">
        <v>3</v>
      </c>
      <c r="KM14" s="7">
        <v>3</v>
      </c>
      <c r="KN14" s="9">
        <v>3</v>
      </c>
      <c r="KO14" s="9">
        <v>3</v>
      </c>
      <c r="KP14" s="9">
        <v>3</v>
      </c>
      <c r="KQ14" s="9">
        <v>3</v>
      </c>
      <c r="KR14" s="9">
        <v>3</v>
      </c>
      <c r="KS14" s="9">
        <v>3</v>
      </c>
      <c r="KT14" s="9">
        <v>3</v>
      </c>
      <c r="KU14" s="9">
        <v>3</v>
      </c>
      <c r="KV14" s="9">
        <v>3</v>
      </c>
      <c r="KW14" s="9">
        <v>3</v>
      </c>
      <c r="KX14" s="9">
        <v>3</v>
      </c>
      <c r="KY14" s="9">
        <v>3</v>
      </c>
      <c r="KZ14" s="9">
        <v>3</v>
      </c>
      <c r="LA14" s="9">
        <v>3</v>
      </c>
      <c r="LB14" s="9">
        <v>3</v>
      </c>
      <c r="LC14" s="9">
        <v>3</v>
      </c>
      <c r="LD14" s="9">
        <v>3</v>
      </c>
      <c r="LE14" s="7">
        <v>3</v>
      </c>
      <c r="LF14" s="9">
        <v>3</v>
      </c>
      <c r="LG14" s="9">
        <v>3</v>
      </c>
      <c r="LH14" s="9">
        <v>3</v>
      </c>
      <c r="LI14" s="9">
        <v>3</v>
      </c>
      <c r="LJ14" s="9">
        <v>3</v>
      </c>
      <c r="LK14" s="9">
        <v>3</v>
      </c>
      <c r="LL14" s="9">
        <v>3</v>
      </c>
      <c r="LM14" s="9">
        <v>3</v>
      </c>
      <c r="LN14" s="9">
        <v>3</v>
      </c>
      <c r="LO14" s="7">
        <v>3</v>
      </c>
      <c r="LP14" s="9">
        <v>3</v>
      </c>
      <c r="LQ14" s="9">
        <v>3</v>
      </c>
      <c r="LR14" s="7">
        <v>3</v>
      </c>
      <c r="LS14" s="7">
        <v>3</v>
      </c>
      <c r="LT14" s="9">
        <v>3</v>
      </c>
      <c r="LU14" s="9">
        <v>3</v>
      </c>
      <c r="LV14" s="9">
        <v>3</v>
      </c>
      <c r="LW14" s="9">
        <v>3</v>
      </c>
      <c r="LX14" s="9">
        <v>3</v>
      </c>
      <c r="LY14" s="9">
        <v>3</v>
      </c>
      <c r="LZ14" s="9">
        <v>3</v>
      </c>
      <c r="MA14" s="7">
        <v>3</v>
      </c>
      <c r="MB14" s="7">
        <v>3</v>
      </c>
      <c r="MC14" s="9">
        <v>3</v>
      </c>
      <c r="MD14" s="9">
        <v>3</v>
      </c>
      <c r="ME14" s="9">
        <v>3</v>
      </c>
      <c r="MF14" s="9">
        <v>3</v>
      </c>
      <c r="MG14" s="9">
        <v>3</v>
      </c>
      <c r="MH14" s="9">
        <v>3</v>
      </c>
      <c r="MI14" s="9">
        <v>3</v>
      </c>
      <c r="MJ14" s="9">
        <v>3</v>
      </c>
      <c r="MK14" s="9">
        <v>3</v>
      </c>
      <c r="ML14" s="9">
        <v>3</v>
      </c>
      <c r="MM14" s="9">
        <v>3</v>
      </c>
      <c r="MN14" s="9">
        <v>3</v>
      </c>
      <c r="MO14" s="9">
        <v>3</v>
      </c>
      <c r="MP14" s="9">
        <v>3</v>
      </c>
      <c r="MQ14" s="9">
        <v>3</v>
      </c>
      <c r="MR14" s="9">
        <v>3</v>
      </c>
      <c r="MS14" s="9">
        <v>3</v>
      </c>
      <c r="MT14" s="9">
        <v>3</v>
      </c>
      <c r="MU14" s="9">
        <v>3</v>
      </c>
      <c r="MV14" s="9">
        <v>3</v>
      </c>
      <c r="MW14" s="9">
        <v>3</v>
      </c>
      <c r="MX14" s="9">
        <v>3</v>
      </c>
      <c r="MY14" s="9">
        <v>3</v>
      </c>
      <c r="MZ14" s="9">
        <v>3</v>
      </c>
      <c r="NA14" s="9">
        <v>3</v>
      </c>
      <c r="NB14" s="9">
        <v>3</v>
      </c>
      <c r="NC14" s="9">
        <v>3</v>
      </c>
      <c r="ND14" s="9">
        <v>3</v>
      </c>
      <c r="NE14" s="9">
        <v>3</v>
      </c>
      <c r="NF14" s="9">
        <v>3</v>
      </c>
      <c r="NG14" s="9">
        <v>3</v>
      </c>
      <c r="NH14" s="9">
        <v>3</v>
      </c>
      <c r="NI14" s="9">
        <v>3</v>
      </c>
      <c r="NJ14" s="9">
        <v>3</v>
      </c>
      <c r="NK14" s="9">
        <v>3</v>
      </c>
      <c r="NL14" s="9">
        <v>3</v>
      </c>
      <c r="NM14" s="9">
        <v>3</v>
      </c>
      <c r="NN14" s="9">
        <v>3</v>
      </c>
      <c r="NO14" s="9">
        <v>3</v>
      </c>
      <c r="NP14" s="9">
        <v>3</v>
      </c>
      <c r="NQ14" s="9">
        <v>3</v>
      </c>
      <c r="NR14" s="9">
        <v>3</v>
      </c>
      <c r="NS14" s="9">
        <v>3</v>
      </c>
      <c r="NT14" s="9">
        <v>3</v>
      </c>
      <c r="NU14" s="9">
        <v>3</v>
      </c>
      <c r="NV14" s="9">
        <v>3</v>
      </c>
      <c r="NW14" s="9">
        <v>3</v>
      </c>
      <c r="NX14" s="9">
        <v>3</v>
      </c>
      <c r="NY14" s="9">
        <v>3</v>
      </c>
      <c r="NZ14" s="9">
        <v>3</v>
      </c>
      <c r="OA14" s="9">
        <v>3</v>
      </c>
      <c r="OB14" s="9">
        <v>3</v>
      </c>
      <c r="OC14" s="9">
        <v>3</v>
      </c>
      <c r="OD14" s="9">
        <v>3</v>
      </c>
      <c r="OE14" s="9">
        <v>3</v>
      </c>
      <c r="OF14" s="9">
        <v>3</v>
      </c>
      <c r="OG14" s="9">
        <v>3</v>
      </c>
      <c r="OH14" s="9">
        <v>3</v>
      </c>
      <c r="OI14" s="9">
        <v>3</v>
      </c>
      <c r="OJ14" s="9">
        <v>3</v>
      </c>
      <c r="OK14" s="9">
        <v>3</v>
      </c>
      <c r="OL14" s="9">
        <v>3</v>
      </c>
      <c r="OM14" s="9">
        <v>3</v>
      </c>
      <c r="ON14" s="9">
        <v>3</v>
      </c>
      <c r="OO14" s="9">
        <v>3</v>
      </c>
      <c r="OP14" s="9">
        <v>3</v>
      </c>
      <c r="OQ14" s="9">
        <v>3</v>
      </c>
      <c r="OR14" s="9">
        <v>3</v>
      </c>
      <c r="OS14" s="9">
        <v>3</v>
      </c>
      <c r="OT14" s="7">
        <v>3</v>
      </c>
      <c r="OU14" s="9">
        <v>3</v>
      </c>
      <c r="OV14" s="9">
        <v>3</v>
      </c>
      <c r="OW14" s="9">
        <v>3</v>
      </c>
      <c r="OX14" s="9">
        <v>3</v>
      </c>
      <c r="OY14" s="9">
        <v>3</v>
      </c>
      <c r="OZ14" s="9">
        <v>3</v>
      </c>
      <c r="PA14" s="9">
        <v>3</v>
      </c>
      <c r="PB14" s="9">
        <v>3</v>
      </c>
      <c r="PC14" s="9">
        <v>3</v>
      </c>
      <c r="PD14" s="9">
        <v>3</v>
      </c>
      <c r="PE14" s="9">
        <v>3</v>
      </c>
      <c r="PF14" s="7">
        <v>3</v>
      </c>
      <c r="PG14" s="9">
        <v>3</v>
      </c>
      <c r="PH14" s="9">
        <v>3</v>
      </c>
      <c r="PI14" s="9">
        <v>3</v>
      </c>
      <c r="PJ14" s="7">
        <v>3</v>
      </c>
      <c r="PK14" s="9">
        <v>3</v>
      </c>
      <c r="PL14" s="9">
        <v>3</v>
      </c>
    </row>
    <row r="15" spans="1:428" s="10" customFormat="1" ht="18" customHeight="1">
      <c r="A15" s="75"/>
      <c r="B15" s="34" t="s">
        <v>54</v>
      </c>
      <c r="C15" s="25" t="s">
        <v>26</v>
      </c>
      <c r="D15" s="21">
        <f t="shared" si="0"/>
        <v>75</v>
      </c>
      <c r="E15" s="9">
        <v>3</v>
      </c>
      <c r="F15" s="9">
        <v>3</v>
      </c>
      <c r="G15" s="9">
        <v>3</v>
      </c>
      <c r="H15" s="9">
        <v>3</v>
      </c>
      <c r="I15" s="9">
        <v>0</v>
      </c>
      <c r="J15" s="30">
        <v>3</v>
      </c>
      <c r="K15" s="9">
        <v>3</v>
      </c>
      <c r="L15" s="7">
        <v>3</v>
      </c>
      <c r="M15" s="7">
        <v>0</v>
      </c>
      <c r="N15" s="30">
        <v>0</v>
      </c>
      <c r="O15" s="9">
        <v>3</v>
      </c>
      <c r="P15" s="9">
        <v>3</v>
      </c>
      <c r="Q15" s="9">
        <v>0</v>
      </c>
      <c r="R15" s="9">
        <v>0</v>
      </c>
      <c r="S15" s="9">
        <v>0</v>
      </c>
      <c r="T15" s="7">
        <v>0</v>
      </c>
      <c r="U15" s="9">
        <v>0</v>
      </c>
      <c r="V15" s="9">
        <v>0</v>
      </c>
      <c r="W15" s="9">
        <v>0</v>
      </c>
      <c r="X15" s="9">
        <v>0</v>
      </c>
      <c r="Y15" s="9">
        <v>3</v>
      </c>
      <c r="Z15" s="9">
        <v>0</v>
      </c>
      <c r="AA15" s="7">
        <v>0</v>
      </c>
      <c r="AB15" s="7">
        <v>0</v>
      </c>
      <c r="AC15" s="30">
        <v>0</v>
      </c>
      <c r="AD15" s="9">
        <v>0</v>
      </c>
      <c r="AE15" s="7">
        <v>0</v>
      </c>
      <c r="AF15" s="7">
        <v>0</v>
      </c>
      <c r="AG15" s="7">
        <v>0</v>
      </c>
      <c r="AH15" s="9">
        <v>0</v>
      </c>
      <c r="AI15" s="9">
        <v>0</v>
      </c>
      <c r="AJ15" s="9">
        <v>0</v>
      </c>
      <c r="AK15" s="9">
        <v>0</v>
      </c>
      <c r="AL15" s="30">
        <v>0</v>
      </c>
      <c r="AM15" s="9">
        <v>0</v>
      </c>
      <c r="AN15" s="9">
        <v>0</v>
      </c>
      <c r="AO15" s="9">
        <v>0</v>
      </c>
      <c r="AP15" s="9">
        <v>0</v>
      </c>
      <c r="AQ15" s="7">
        <v>0</v>
      </c>
      <c r="AR15" s="7">
        <v>0</v>
      </c>
      <c r="AS15" s="7">
        <v>0</v>
      </c>
      <c r="AT15" s="7">
        <v>0</v>
      </c>
      <c r="AU15" s="7">
        <v>3</v>
      </c>
      <c r="AV15" s="30">
        <v>0</v>
      </c>
      <c r="AW15" s="7">
        <v>0</v>
      </c>
      <c r="AX15" s="7">
        <v>0</v>
      </c>
      <c r="AY15" s="7">
        <v>0</v>
      </c>
      <c r="AZ15" s="9">
        <v>3</v>
      </c>
      <c r="BA15" s="7">
        <v>0</v>
      </c>
      <c r="BB15" s="7">
        <v>0</v>
      </c>
      <c r="BC15" s="7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3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3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9">
        <v>0</v>
      </c>
      <c r="CU15" s="7">
        <v>0</v>
      </c>
      <c r="CV15" s="7">
        <v>0</v>
      </c>
      <c r="CW15" s="7">
        <v>0</v>
      </c>
      <c r="CX15" s="7">
        <v>3</v>
      </c>
      <c r="CY15" s="7">
        <v>0</v>
      </c>
      <c r="CZ15" s="7">
        <v>0</v>
      </c>
      <c r="DA15" s="7">
        <v>3</v>
      </c>
      <c r="DB15" s="7">
        <v>0</v>
      </c>
      <c r="DC15" s="7">
        <v>3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3</v>
      </c>
      <c r="DK15" s="7">
        <v>3</v>
      </c>
      <c r="DL15" s="7">
        <v>3</v>
      </c>
      <c r="DM15" s="7">
        <v>3</v>
      </c>
      <c r="DN15" s="7">
        <v>0</v>
      </c>
      <c r="DO15" s="7">
        <v>3</v>
      </c>
      <c r="DP15" s="7">
        <v>3</v>
      </c>
      <c r="DQ15" s="7">
        <v>3</v>
      </c>
      <c r="DR15" s="7">
        <v>3</v>
      </c>
      <c r="DS15" s="7">
        <v>3</v>
      </c>
      <c r="DT15" s="7">
        <v>0</v>
      </c>
      <c r="DU15" s="7">
        <v>0</v>
      </c>
      <c r="DV15" s="7">
        <v>3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3</v>
      </c>
      <c r="EC15" s="7">
        <v>0</v>
      </c>
      <c r="ED15" s="7">
        <v>0</v>
      </c>
      <c r="EE15" s="7">
        <v>3</v>
      </c>
      <c r="EF15" s="7">
        <v>3</v>
      </c>
      <c r="EG15" s="7">
        <v>0</v>
      </c>
      <c r="EH15" s="7">
        <v>0</v>
      </c>
      <c r="EI15" s="7">
        <v>0</v>
      </c>
      <c r="EJ15" s="7">
        <v>0</v>
      </c>
      <c r="EK15" s="7">
        <v>0</v>
      </c>
      <c r="EL15" s="7">
        <v>0</v>
      </c>
      <c r="EM15" s="7">
        <v>0</v>
      </c>
      <c r="EN15" s="7">
        <v>0</v>
      </c>
      <c r="EO15" s="7">
        <v>0</v>
      </c>
      <c r="EP15" s="7">
        <v>0</v>
      </c>
      <c r="EQ15" s="7">
        <v>0</v>
      </c>
      <c r="ER15" s="7">
        <v>0</v>
      </c>
      <c r="ES15" s="7">
        <v>3</v>
      </c>
      <c r="ET15" s="7">
        <v>3</v>
      </c>
      <c r="EU15" s="7">
        <v>3</v>
      </c>
      <c r="EV15" s="7">
        <v>0</v>
      </c>
      <c r="EW15" s="7">
        <v>0</v>
      </c>
      <c r="EX15" s="7">
        <v>0</v>
      </c>
      <c r="EY15" s="7">
        <v>0</v>
      </c>
      <c r="EZ15" s="7">
        <v>0</v>
      </c>
      <c r="FA15" s="9">
        <v>0</v>
      </c>
      <c r="FB15" s="7">
        <v>0</v>
      </c>
      <c r="FC15" s="7">
        <v>0</v>
      </c>
      <c r="FD15" s="7">
        <v>0</v>
      </c>
      <c r="FE15" s="7">
        <v>0</v>
      </c>
      <c r="FF15" s="7">
        <v>0</v>
      </c>
      <c r="FG15" s="7">
        <v>0</v>
      </c>
      <c r="FH15" s="7">
        <v>0</v>
      </c>
      <c r="FI15" s="7">
        <v>0</v>
      </c>
      <c r="FJ15" s="7">
        <v>0</v>
      </c>
      <c r="FK15" s="7">
        <v>0</v>
      </c>
      <c r="FL15" s="7">
        <v>3</v>
      </c>
      <c r="FM15" s="7">
        <v>0</v>
      </c>
      <c r="FN15" s="7">
        <v>0</v>
      </c>
      <c r="FO15" s="7">
        <v>0</v>
      </c>
      <c r="FP15" s="7">
        <v>0</v>
      </c>
      <c r="FQ15" s="7">
        <v>3</v>
      </c>
      <c r="FR15" s="7">
        <v>0</v>
      </c>
      <c r="FS15" s="7">
        <v>0</v>
      </c>
      <c r="FT15" s="7">
        <v>0</v>
      </c>
      <c r="FU15" s="7">
        <v>3</v>
      </c>
      <c r="FV15" s="7">
        <v>0</v>
      </c>
      <c r="FW15" s="7">
        <v>0</v>
      </c>
      <c r="FX15" s="7">
        <v>0</v>
      </c>
      <c r="FY15" s="7">
        <v>0</v>
      </c>
      <c r="FZ15" s="7">
        <v>0</v>
      </c>
      <c r="GA15" s="7">
        <v>0</v>
      </c>
      <c r="GB15" s="7">
        <v>3</v>
      </c>
      <c r="GC15" s="7">
        <v>3</v>
      </c>
      <c r="GD15" s="7">
        <v>3</v>
      </c>
      <c r="GE15" s="7">
        <v>0</v>
      </c>
      <c r="GF15" s="7">
        <v>0</v>
      </c>
      <c r="GG15" s="7">
        <v>0</v>
      </c>
      <c r="GH15" s="7">
        <v>0</v>
      </c>
      <c r="GI15" s="7">
        <v>0</v>
      </c>
      <c r="GJ15" s="7">
        <v>0</v>
      </c>
      <c r="GK15" s="7">
        <v>0</v>
      </c>
      <c r="GL15" s="7">
        <v>0</v>
      </c>
      <c r="GM15" s="7">
        <v>0</v>
      </c>
      <c r="GN15" s="7">
        <v>0</v>
      </c>
      <c r="GO15" s="7">
        <v>0</v>
      </c>
      <c r="GP15" s="7">
        <v>0</v>
      </c>
      <c r="GQ15" s="7">
        <v>0</v>
      </c>
      <c r="GR15" s="7">
        <v>0</v>
      </c>
      <c r="GS15" s="7">
        <v>0</v>
      </c>
      <c r="GT15" s="7">
        <v>0</v>
      </c>
      <c r="GU15" s="7">
        <v>3</v>
      </c>
      <c r="GV15" s="7">
        <v>0</v>
      </c>
      <c r="GW15" s="7">
        <v>0</v>
      </c>
      <c r="GX15" s="7">
        <v>3</v>
      </c>
      <c r="GY15" s="7">
        <v>0</v>
      </c>
      <c r="GZ15" s="7">
        <v>3</v>
      </c>
      <c r="HA15" s="7">
        <v>0</v>
      </c>
      <c r="HB15" s="7">
        <v>3</v>
      </c>
      <c r="HC15" s="7">
        <v>3</v>
      </c>
      <c r="HD15" s="7">
        <v>0</v>
      </c>
      <c r="HE15" s="7">
        <v>0</v>
      </c>
      <c r="HF15" s="7">
        <v>0</v>
      </c>
      <c r="HG15" s="7">
        <v>0</v>
      </c>
      <c r="HH15" s="7">
        <v>3</v>
      </c>
      <c r="HI15" s="7">
        <v>0</v>
      </c>
      <c r="HJ15" s="7">
        <v>0</v>
      </c>
      <c r="HK15" s="7">
        <v>0</v>
      </c>
      <c r="HL15" s="7">
        <v>0</v>
      </c>
      <c r="HM15" s="7">
        <v>0</v>
      </c>
      <c r="HN15" s="7">
        <v>0</v>
      </c>
      <c r="HO15" s="7">
        <v>0</v>
      </c>
      <c r="HP15" s="7">
        <v>0</v>
      </c>
      <c r="HQ15" s="7">
        <v>0</v>
      </c>
      <c r="HR15" s="7">
        <v>0</v>
      </c>
      <c r="HS15" s="7">
        <v>0</v>
      </c>
      <c r="HT15" s="7">
        <v>0</v>
      </c>
      <c r="HU15" s="7">
        <v>0</v>
      </c>
      <c r="HV15" s="7">
        <v>0</v>
      </c>
      <c r="HW15" s="7">
        <v>0</v>
      </c>
      <c r="HX15" s="7">
        <v>3</v>
      </c>
      <c r="HY15" s="7">
        <v>0</v>
      </c>
      <c r="HZ15" s="7">
        <v>0</v>
      </c>
      <c r="IA15" s="7">
        <v>0</v>
      </c>
      <c r="IB15" s="7">
        <v>0</v>
      </c>
      <c r="IC15" s="7">
        <v>0</v>
      </c>
      <c r="ID15" s="7">
        <v>0</v>
      </c>
      <c r="IE15" s="7">
        <v>0</v>
      </c>
      <c r="IF15" s="7">
        <v>3</v>
      </c>
      <c r="IG15" s="7">
        <v>0</v>
      </c>
      <c r="IH15" s="7">
        <v>3</v>
      </c>
      <c r="II15" s="9">
        <v>3</v>
      </c>
      <c r="IJ15" s="7">
        <v>0</v>
      </c>
      <c r="IK15" s="7">
        <v>0</v>
      </c>
      <c r="IL15" s="7">
        <v>0</v>
      </c>
      <c r="IM15" s="7">
        <v>0</v>
      </c>
      <c r="IN15" s="7">
        <v>3</v>
      </c>
      <c r="IO15" s="7">
        <v>0</v>
      </c>
      <c r="IP15" s="9">
        <v>0</v>
      </c>
      <c r="IQ15" s="7">
        <v>0</v>
      </c>
      <c r="IR15" s="7">
        <v>0</v>
      </c>
      <c r="IS15" s="7">
        <v>0</v>
      </c>
      <c r="IT15" s="7">
        <v>0</v>
      </c>
      <c r="IU15" s="7">
        <v>0</v>
      </c>
      <c r="IV15" s="7">
        <v>0</v>
      </c>
      <c r="IW15" s="7">
        <v>0</v>
      </c>
      <c r="IX15" s="9">
        <v>3</v>
      </c>
      <c r="IY15" s="9">
        <v>0</v>
      </c>
      <c r="IZ15" s="7">
        <v>0</v>
      </c>
      <c r="JA15" s="7">
        <v>0</v>
      </c>
      <c r="JB15" s="7">
        <v>0</v>
      </c>
      <c r="JC15" s="9">
        <v>0</v>
      </c>
      <c r="JD15" s="7">
        <v>0</v>
      </c>
      <c r="JE15" s="7">
        <v>0</v>
      </c>
      <c r="JF15" s="9">
        <v>0</v>
      </c>
      <c r="JG15" s="7">
        <v>0</v>
      </c>
      <c r="JH15" s="7">
        <v>0</v>
      </c>
      <c r="JI15" s="7">
        <v>0</v>
      </c>
      <c r="JJ15" s="7">
        <v>0</v>
      </c>
      <c r="JK15" s="9">
        <v>0</v>
      </c>
      <c r="JL15" s="7">
        <v>0</v>
      </c>
      <c r="JM15" s="7">
        <v>0</v>
      </c>
      <c r="JN15" s="7">
        <v>0</v>
      </c>
      <c r="JO15" s="7">
        <v>0</v>
      </c>
      <c r="JP15" s="7">
        <v>0</v>
      </c>
      <c r="JQ15" s="7">
        <v>0</v>
      </c>
      <c r="JR15" s="7">
        <v>0</v>
      </c>
      <c r="JS15" s="9">
        <v>0</v>
      </c>
      <c r="JT15" s="9">
        <v>0</v>
      </c>
      <c r="JU15" s="9">
        <v>0</v>
      </c>
      <c r="JV15" s="9">
        <v>0</v>
      </c>
      <c r="JW15" s="9">
        <v>0</v>
      </c>
      <c r="JX15" s="7">
        <v>3</v>
      </c>
      <c r="JY15" s="7">
        <v>3</v>
      </c>
      <c r="JZ15" s="9">
        <v>0</v>
      </c>
      <c r="KA15" s="9">
        <v>0</v>
      </c>
      <c r="KB15" s="9">
        <v>0</v>
      </c>
      <c r="KC15" s="9">
        <v>0</v>
      </c>
      <c r="KD15" s="9">
        <v>0</v>
      </c>
      <c r="KE15" s="9">
        <v>0</v>
      </c>
      <c r="KF15" s="9">
        <v>3</v>
      </c>
      <c r="KG15" s="9">
        <v>3</v>
      </c>
      <c r="KH15" s="9">
        <v>0</v>
      </c>
      <c r="KI15" s="9">
        <v>3</v>
      </c>
      <c r="KJ15" s="9">
        <v>3</v>
      </c>
      <c r="KK15" s="9">
        <v>0</v>
      </c>
      <c r="KL15" s="9">
        <v>0</v>
      </c>
      <c r="KM15" s="7">
        <v>0</v>
      </c>
      <c r="KN15" s="9">
        <v>3</v>
      </c>
      <c r="KO15" s="9">
        <v>0</v>
      </c>
      <c r="KP15" s="9">
        <v>0</v>
      </c>
      <c r="KQ15" s="9">
        <v>0</v>
      </c>
      <c r="KR15" s="9">
        <v>3</v>
      </c>
      <c r="KS15" s="9">
        <v>3</v>
      </c>
      <c r="KT15" s="9">
        <v>0</v>
      </c>
      <c r="KU15" s="9">
        <v>0</v>
      </c>
      <c r="KV15" s="9">
        <v>0</v>
      </c>
      <c r="KW15" s="9">
        <v>0</v>
      </c>
      <c r="KX15" s="9">
        <v>0</v>
      </c>
      <c r="KY15" s="9">
        <v>0</v>
      </c>
      <c r="KZ15" s="9">
        <v>0</v>
      </c>
      <c r="LA15" s="9">
        <v>3</v>
      </c>
      <c r="LB15" s="9">
        <v>0</v>
      </c>
      <c r="LC15" s="9">
        <v>0</v>
      </c>
      <c r="LD15" s="9">
        <v>0</v>
      </c>
      <c r="LE15" s="7">
        <v>3</v>
      </c>
      <c r="LF15" s="9">
        <v>0</v>
      </c>
      <c r="LG15" s="9">
        <v>0</v>
      </c>
      <c r="LH15" s="9">
        <v>3</v>
      </c>
      <c r="LI15" s="9">
        <v>0</v>
      </c>
      <c r="LJ15" s="9">
        <v>0</v>
      </c>
      <c r="LK15" s="9">
        <v>3</v>
      </c>
      <c r="LL15" s="9">
        <v>0</v>
      </c>
      <c r="LM15" s="9">
        <v>0</v>
      </c>
      <c r="LN15" s="9">
        <v>0</v>
      </c>
      <c r="LO15" s="7">
        <v>0</v>
      </c>
      <c r="LP15" s="9">
        <v>0</v>
      </c>
      <c r="LQ15" s="9">
        <v>0</v>
      </c>
      <c r="LR15" s="7">
        <v>0</v>
      </c>
      <c r="LS15" s="7">
        <v>0</v>
      </c>
      <c r="LT15" s="9">
        <v>0</v>
      </c>
      <c r="LU15" s="9">
        <v>3</v>
      </c>
      <c r="LV15" s="9">
        <v>0</v>
      </c>
      <c r="LW15" s="9">
        <v>0</v>
      </c>
      <c r="LX15" s="9">
        <v>0</v>
      </c>
      <c r="LY15" s="9">
        <v>0</v>
      </c>
      <c r="LZ15" s="9">
        <v>0</v>
      </c>
      <c r="MA15" s="7">
        <v>0</v>
      </c>
      <c r="MB15" s="7">
        <v>0</v>
      </c>
      <c r="MC15" s="9">
        <v>0</v>
      </c>
      <c r="MD15" s="9">
        <v>0</v>
      </c>
      <c r="ME15" s="9">
        <v>0</v>
      </c>
      <c r="MF15" s="9">
        <v>3</v>
      </c>
      <c r="MG15" s="9">
        <v>0</v>
      </c>
      <c r="MH15" s="9"/>
      <c r="MI15" s="9">
        <v>0</v>
      </c>
      <c r="MJ15" s="9"/>
      <c r="MK15" s="9"/>
      <c r="ML15" s="9"/>
      <c r="MM15" s="9"/>
      <c r="MN15" s="9"/>
      <c r="MO15" s="9"/>
      <c r="MP15" s="9">
        <v>0</v>
      </c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>
        <v>3</v>
      </c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>
        <v>3</v>
      </c>
      <c r="OB15" s="9"/>
      <c r="OC15" s="9">
        <v>3</v>
      </c>
      <c r="OD15" s="9"/>
      <c r="OE15" s="9"/>
      <c r="OF15" s="9"/>
      <c r="OG15" s="30">
        <v>3</v>
      </c>
      <c r="OH15" s="9"/>
      <c r="OI15" s="9"/>
      <c r="OJ15" s="9"/>
      <c r="OK15" s="9"/>
      <c r="OL15" s="9"/>
      <c r="OM15" s="9"/>
      <c r="ON15" s="9"/>
      <c r="OO15" s="9"/>
      <c r="OP15" s="9"/>
      <c r="OQ15" s="9">
        <v>3</v>
      </c>
      <c r="OR15" s="9"/>
      <c r="OS15" s="9"/>
      <c r="OT15" s="7"/>
      <c r="OU15" s="9"/>
      <c r="OV15" s="9">
        <v>3</v>
      </c>
      <c r="OW15" s="9"/>
      <c r="OX15" s="9"/>
      <c r="OY15" s="9"/>
      <c r="OZ15" s="9"/>
      <c r="PA15" s="9"/>
      <c r="PB15" s="9"/>
      <c r="PC15" s="9"/>
      <c r="PD15" s="9"/>
      <c r="PE15" s="9">
        <v>3</v>
      </c>
      <c r="PF15" s="7"/>
      <c r="PG15" s="9"/>
      <c r="PH15" s="9">
        <v>3</v>
      </c>
      <c r="PI15" s="9"/>
      <c r="PJ15" s="7"/>
      <c r="PK15" s="9">
        <v>3</v>
      </c>
      <c r="PL15" s="9"/>
    </row>
    <row r="16" spans="1:428" s="10" customFormat="1" ht="18" customHeight="1">
      <c r="A16" s="75"/>
      <c r="B16" s="34" t="s">
        <v>55</v>
      </c>
      <c r="C16" s="25" t="s">
        <v>45</v>
      </c>
      <c r="D16" s="21">
        <f t="shared" si="0"/>
        <v>34</v>
      </c>
      <c r="E16" s="9">
        <v>3</v>
      </c>
      <c r="F16" s="9">
        <v>3</v>
      </c>
      <c r="G16" s="9">
        <v>3</v>
      </c>
      <c r="H16" s="9">
        <v>3</v>
      </c>
      <c r="I16" s="9">
        <v>0</v>
      </c>
      <c r="J16" s="30">
        <v>3</v>
      </c>
      <c r="K16" s="9">
        <v>3</v>
      </c>
      <c r="L16" s="7">
        <v>3</v>
      </c>
      <c r="M16" s="7">
        <v>0</v>
      </c>
      <c r="N16" s="30">
        <v>0</v>
      </c>
      <c r="O16" s="9">
        <v>3</v>
      </c>
      <c r="P16" s="9">
        <v>3</v>
      </c>
      <c r="Q16" s="9">
        <v>0</v>
      </c>
      <c r="R16" s="9">
        <v>0</v>
      </c>
      <c r="S16" s="9">
        <v>0</v>
      </c>
      <c r="T16" s="7">
        <v>0</v>
      </c>
      <c r="U16" s="9">
        <v>0</v>
      </c>
      <c r="V16" s="9">
        <v>0</v>
      </c>
      <c r="W16" s="9">
        <v>0</v>
      </c>
      <c r="X16" s="9">
        <v>0</v>
      </c>
      <c r="Y16" s="9">
        <v>3</v>
      </c>
      <c r="Z16" s="9">
        <v>0</v>
      </c>
      <c r="AA16" s="7">
        <v>0</v>
      </c>
      <c r="AB16" s="7">
        <v>0</v>
      </c>
      <c r="AC16" s="30">
        <v>0</v>
      </c>
      <c r="AD16" s="9">
        <v>0</v>
      </c>
      <c r="AE16" s="7">
        <v>0</v>
      </c>
      <c r="AF16" s="7">
        <v>0</v>
      </c>
      <c r="AG16" s="7">
        <v>0</v>
      </c>
      <c r="AH16" s="9">
        <v>0</v>
      </c>
      <c r="AI16" s="9">
        <v>0</v>
      </c>
      <c r="AJ16" s="9">
        <v>0</v>
      </c>
      <c r="AK16" s="9">
        <v>0</v>
      </c>
      <c r="AL16" s="30">
        <v>0</v>
      </c>
      <c r="AM16" s="9">
        <v>0</v>
      </c>
      <c r="AN16" s="9">
        <v>0</v>
      </c>
      <c r="AO16" s="9">
        <v>0</v>
      </c>
      <c r="AP16" s="9">
        <v>0</v>
      </c>
      <c r="AQ16" s="7">
        <v>0</v>
      </c>
      <c r="AR16" s="7">
        <v>0</v>
      </c>
      <c r="AS16" s="7">
        <v>0</v>
      </c>
      <c r="AT16" s="7">
        <v>0</v>
      </c>
      <c r="AU16" s="7">
        <v>3</v>
      </c>
      <c r="AV16" s="30">
        <v>0</v>
      </c>
      <c r="AW16" s="7">
        <v>0</v>
      </c>
      <c r="AX16" s="7">
        <v>0</v>
      </c>
      <c r="AY16" s="7">
        <v>0</v>
      </c>
      <c r="AZ16" s="9">
        <v>3</v>
      </c>
      <c r="BA16" s="7">
        <v>0</v>
      </c>
      <c r="BB16" s="7">
        <v>0</v>
      </c>
      <c r="BC16" s="7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3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9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  <c r="EJ16" s="7">
        <v>0</v>
      </c>
      <c r="EK16" s="7">
        <v>0</v>
      </c>
      <c r="EL16" s="7">
        <v>0</v>
      </c>
      <c r="EM16" s="7">
        <v>0</v>
      </c>
      <c r="EN16" s="7">
        <v>0</v>
      </c>
      <c r="EO16" s="7">
        <v>0</v>
      </c>
      <c r="EP16" s="7">
        <v>0</v>
      </c>
      <c r="EQ16" s="7">
        <v>0</v>
      </c>
      <c r="ER16" s="7">
        <v>0</v>
      </c>
      <c r="ES16" s="7">
        <v>0</v>
      </c>
      <c r="ET16" s="7">
        <v>0</v>
      </c>
      <c r="EU16" s="7">
        <v>0</v>
      </c>
      <c r="EV16" s="7">
        <v>0</v>
      </c>
      <c r="EW16" s="7">
        <v>0</v>
      </c>
      <c r="EX16" s="7">
        <v>0</v>
      </c>
      <c r="EY16" s="7">
        <v>0</v>
      </c>
      <c r="EZ16" s="7">
        <v>0</v>
      </c>
      <c r="FA16" s="9">
        <v>0</v>
      </c>
      <c r="FB16" s="7">
        <v>0</v>
      </c>
      <c r="FC16" s="7">
        <v>0</v>
      </c>
      <c r="FD16" s="7">
        <v>0</v>
      </c>
      <c r="FE16" s="7">
        <v>0</v>
      </c>
      <c r="FF16" s="7">
        <v>0</v>
      </c>
      <c r="FG16" s="7">
        <v>0</v>
      </c>
      <c r="FH16" s="7">
        <v>0</v>
      </c>
      <c r="FI16" s="7">
        <v>0</v>
      </c>
      <c r="FJ16" s="7">
        <v>0</v>
      </c>
      <c r="FK16" s="7">
        <v>0</v>
      </c>
      <c r="FL16" s="7">
        <v>0</v>
      </c>
      <c r="FM16" s="7">
        <v>0</v>
      </c>
      <c r="FN16" s="7">
        <v>0</v>
      </c>
      <c r="FO16" s="7">
        <v>0</v>
      </c>
      <c r="FP16" s="7">
        <v>0</v>
      </c>
      <c r="FQ16" s="7">
        <v>0</v>
      </c>
      <c r="FR16" s="7">
        <v>0</v>
      </c>
      <c r="FS16" s="7">
        <v>0</v>
      </c>
      <c r="FT16" s="7">
        <v>0</v>
      </c>
      <c r="FU16" s="7">
        <v>0</v>
      </c>
      <c r="FV16" s="7">
        <v>0</v>
      </c>
      <c r="FW16" s="7">
        <v>0</v>
      </c>
      <c r="FX16" s="7">
        <v>0</v>
      </c>
      <c r="FY16" s="7">
        <v>0</v>
      </c>
      <c r="FZ16" s="7">
        <v>0</v>
      </c>
      <c r="GA16" s="7">
        <v>0</v>
      </c>
      <c r="GB16" s="7">
        <v>0</v>
      </c>
      <c r="GC16" s="7">
        <v>0</v>
      </c>
      <c r="GD16" s="7">
        <v>0</v>
      </c>
      <c r="GE16" s="7">
        <v>0</v>
      </c>
      <c r="GF16" s="7">
        <v>0</v>
      </c>
      <c r="GG16" s="7">
        <v>0</v>
      </c>
      <c r="GH16" s="7">
        <v>0</v>
      </c>
      <c r="GI16" s="7">
        <v>0</v>
      </c>
      <c r="GJ16" s="7">
        <v>0</v>
      </c>
      <c r="GK16" s="7">
        <v>0</v>
      </c>
      <c r="GL16" s="7">
        <v>0</v>
      </c>
      <c r="GM16" s="7">
        <v>0</v>
      </c>
      <c r="GN16" s="7">
        <v>0</v>
      </c>
      <c r="GO16" s="7">
        <v>0</v>
      </c>
      <c r="GP16" s="7">
        <v>0</v>
      </c>
      <c r="GQ16" s="7">
        <v>0</v>
      </c>
      <c r="GR16" s="7">
        <v>0</v>
      </c>
      <c r="GS16" s="7">
        <v>0</v>
      </c>
      <c r="GT16" s="7">
        <v>0</v>
      </c>
      <c r="GU16" s="7">
        <v>0</v>
      </c>
      <c r="GV16" s="7">
        <v>0</v>
      </c>
      <c r="GW16" s="7">
        <v>0</v>
      </c>
      <c r="GX16" s="7">
        <v>3</v>
      </c>
      <c r="GY16" s="7">
        <v>0</v>
      </c>
      <c r="GZ16" s="7">
        <v>0</v>
      </c>
      <c r="HA16" s="7">
        <v>0</v>
      </c>
      <c r="HB16" s="7">
        <v>3</v>
      </c>
      <c r="HC16" s="7">
        <v>0</v>
      </c>
      <c r="HD16" s="7">
        <v>0</v>
      </c>
      <c r="HE16" s="7">
        <v>0</v>
      </c>
      <c r="HF16" s="7">
        <v>0</v>
      </c>
      <c r="HG16" s="7">
        <v>0</v>
      </c>
      <c r="HH16" s="7">
        <v>0</v>
      </c>
      <c r="HI16" s="7">
        <v>0</v>
      </c>
      <c r="HJ16" s="7">
        <v>0</v>
      </c>
      <c r="HK16" s="7">
        <v>0</v>
      </c>
      <c r="HL16" s="7">
        <v>0</v>
      </c>
      <c r="HM16" s="7">
        <v>0</v>
      </c>
      <c r="HN16" s="7">
        <v>0</v>
      </c>
      <c r="HO16" s="7">
        <v>0</v>
      </c>
      <c r="HP16" s="7">
        <v>0</v>
      </c>
      <c r="HQ16" s="7">
        <v>0</v>
      </c>
      <c r="HR16" s="7">
        <v>0</v>
      </c>
      <c r="HS16" s="7">
        <v>0</v>
      </c>
      <c r="HT16" s="7">
        <v>0</v>
      </c>
      <c r="HU16" s="7">
        <v>0</v>
      </c>
      <c r="HV16" s="7">
        <v>0</v>
      </c>
      <c r="HW16" s="7">
        <v>0</v>
      </c>
      <c r="HX16" s="7">
        <v>0</v>
      </c>
      <c r="HY16" s="7">
        <v>0</v>
      </c>
      <c r="HZ16" s="7">
        <v>0</v>
      </c>
      <c r="IA16" s="7">
        <v>0</v>
      </c>
      <c r="IB16" s="7">
        <v>0</v>
      </c>
      <c r="IC16" s="7">
        <v>0</v>
      </c>
      <c r="ID16" s="7">
        <v>0</v>
      </c>
      <c r="IE16" s="7">
        <v>0</v>
      </c>
      <c r="IF16" s="7">
        <v>0</v>
      </c>
      <c r="IG16" s="7">
        <v>0</v>
      </c>
      <c r="IH16" s="7">
        <v>0</v>
      </c>
      <c r="II16" s="9">
        <v>3</v>
      </c>
      <c r="IJ16" s="7">
        <v>0</v>
      </c>
      <c r="IK16" s="7">
        <v>0</v>
      </c>
      <c r="IL16" s="7">
        <v>0</v>
      </c>
      <c r="IM16" s="7">
        <v>0</v>
      </c>
      <c r="IN16" s="7">
        <v>3</v>
      </c>
      <c r="IO16" s="7">
        <v>0</v>
      </c>
      <c r="IP16" s="9">
        <v>0</v>
      </c>
      <c r="IQ16" s="7">
        <v>0</v>
      </c>
      <c r="IR16" s="7">
        <v>0</v>
      </c>
      <c r="IS16" s="7">
        <v>0</v>
      </c>
      <c r="IT16" s="7">
        <v>0</v>
      </c>
      <c r="IU16" s="7">
        <v>0</v>
      </c>
      <c r="IV16" s="7">
        <v>0</v>
      </c>
      <c r="IW16" s="7">
        <v>0</v>
      </c>
      <c r="IX16" s="9">
        <v>0</v>
      </c>
      <c r="IY16" s="9">
        <v>0</v>
      </c>
      <c r="IZ16" s="7">
        <v>0</v>
      </c>
      <c r="JA16" s="7">
        <v>0</v>
      </c>
      <c r="JB16" s="7">
        <v>0</v>
      </c>
      <c r="JC16" s="9">
        <v>0</v>
      </c>
      <c r="JD16" s="7">
        <v>0</v>
      </c>
      <c r="JE16" s="7">
        <v>0</v>
      </c>
      <c r="JF16" s="9">
        <v>0</v>
      </c>
      <c r="JG16" s="7">
        <v>0</v>
      </c>
      <c r="JH16" s="7">
        <v>0</v>
      </c>
      <c r="JI16" s="7">
        <v>0</v>
      </c>
      <c r="JJ16" s="7">
        <v>0</v>
      </c>
      <c r="JK16" s="9">
        <v>0</v>
      </c>
      <c r="JL16" s="7">
        <v>0</v>
      </c>
      <c r="JM16" s="7">
        <v>0</v>
      </c>
      <c r="JN16" s="7">
        <v>0</v>
      </c>
      <c r="JO16" s="7">
        <v>0</v>
      </c>
      <c r="JP16" s="7">
        <v>0</v>
      </c>
      <c r="JQ16" s="7">
        <v>0</v>
      </c>
      <c r="JR16" s="7">
        <v>0</v>
      </c>
      <c r="JS16" s="9">
        <v>0</v>
      </c>
      <c r="JT16" s="9">
        <v>0</v>
      </c>
      <c r="JU16" s="9">
        <v>0</v>
      </c>
      <c r="JV16" s="9">
        <v>0</v>
      </c>
      <c r="JW16" s="9">
        <v>0</v>
      </c>
      <c r="JX16" s="7">
        <v>3</v>
      </c>
      <c r="JY16" s="7">
        <v>3</v>
      </c>
      <c r="JZ16" s="9">
        <v>0</v>
      </c>
      <c r="KA16" s="9">
        <v>0</v>
      </c>
      <c r="KB16" s="9">
        <v>0</v>
      </c>
      <c r="KC16" s="9">
        <v>0</v>
      </c>
      <c r="KD16" s="9">
        <v>0</v>
      </c>
      <c r="KE16" s="9">
        <v>0</v>
      </c>
      <c r="KF16" s="9">
        <v>3</v>
      </c>
      <c r="KG16" s="9">
        <v>3</v>
      </c>
      <c r="KH16" s="9">
        <v>0</v>
      </c>
      <c r="KI16" s="9">
        <v>3</v>
      </c>
      <c r="KJ16" s="9">
        <v>3</v>
      </c>
      <c r="KK16" s="9">
        <v>0</v>
      </c>
      <c r="KL16" s="9">
        <v>0</v>
      </c>
      <c r="KM16" s="7">
        <v>0</v>
      </c>
      <c r="KN16" s="9">
        <v>3</v>
      </c>
      <c r="KO16" s="9">
        <v>0</v>
      </c>
      <c r="KP16" s="9">
        <v>0</v>
      </c>
      <c r="KQ16" s="9">
        <v>0</v>
      </c>
      <c r="KR16" s="9">
        <v>3</v>
      </c>
      <c r="KS16" s="9">
        <v>3</v>
      </c>
      <c r="KT16" s="9">
        <v>0</v>
      </c>
      <c r="KU16" s="9">
        <v>0</v>
      </c>
      <c r="KV16" s="9">
        <v>0</v>
      </c>
      <c r="KW16" s="9">
        <v>0</v>
      </c>
      <c r="KX16" s="9">
        <v>0</v>
      </c>
      <c r="KY16" s="9">
        <v>0</v>
      </c>
      <c r="KZ16" s="9">
        <v>0</v>
      </c>
      <c r="LA16" s="9">
        <v>3</v>
      </c>
      <c r="LB16" s="9">
        <v>0</v>
      </c>
      <c r="LC16" s="9">
        <v>0</v>
      </c>
      <c r="LD16" s="9">
        <v>0</v>
      </c>
      <c r="LE16" s="7">
        <v>0</v>
      </c>
      <c r="LF16" s="9">
        <v>0</v>
      </c>
      <c r="LG16" s="9">
        <v>0</v>
      </c>
      <c r="LH16" s="9">
        <v>0</v>
      </c>
      <c r="LI16" s="9">
        <v>0</v>
      </c>
      <c r="LJ16" s="9">
        <v>0</v>
      </c>
      <c r="LK16" s="9">
        <v>3</v>
      </c>
      <c r="LL16" s="9">
        <v>0</v>
      </c>
      <c r="LM16" s="9">
        <v>0</v>
      </c>
      <c r="LN16" s="9">
        <v>0</v>
      </c>
      <c r="LO16" s="7">
        <v>0</v>
      </c>
      <c r="LP16" s="9">
        <v>0</v>
      </c>
      <c r="LQ16" s="9">
        <v>0</v>
      </c>
      <c r="LR16" s="7">
        <v>0</v>
      </c>
      <c r="LS16" s="7">
        <v>0</v>
      </c>
      <c r="LT16" s="9">
        <v>0</v>
      </c>
      <c r="LU16" s="9">
        <v>0</v>
      </c>
      <c r="LV16" s="9">
        <v>0</v>
      </c>
      <c r="LW16" s="9">
        <v>0</v>
      </c>
      <c r="LX16" s="9">
        <v>0</v>
      </c>
      <c r="LY16" s="9">
        <v>0</v>
      </c>
      <c r="LZ16" s="9">
        <v>0</v>
      </c>
      <c r="MA16" s="7">
        <v>0</v>
      </c>
      <c r="MB16" s="7">
        <v>0</v>
      </c>
      <c r="MC16" s="9">
        <v>0</v>
      </c>
      <c r="MD16" s="9">
        <v>0</v>
      </c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30">
        <v>3</v>
      </c>
      <c r="OH16" s="9"/>
      <c r="OI16" s="9"/>
      <c r="OJ16" s="9"/>
      <c r="OK16" s="9"/>
      <c r="OL16" s="9"/>
      <c r="OM16" s="9"/>
      <c r="ON16" s="9"/>
      <c r="OO16" s="9"/>
      <c r="OP16" s="9"/>
      <c r="OQ16" s="9">
        <v>3</v>
      </c>
      <c r="OR16" s="9"/>
      <c r="OS16" s="9"/>
      <c r="OT16" s="7"/>
      <c r="OU16" s="9"/>
      <c r="OV16" s="9">
        <v>3</v>
      </c>
      <c r="OW16" s="9"/>
      <c r="OX16" s="9"/>
      <c r="OY16" s="9"/>
      <c r="OZ16" s="9"/>
      <c r="PA16" s="9"/>
      <c r="PB16" s="9"/>
      <c r="PC16" s="9"/>
      <c r="PD16" s="9"/>
      <c r="PE16" s="9">
        <v>3</v>
      </c>
      <c r="PF16" s="7"/>
      <c r="PG16" s="9"/>
      <c r="PH16" s="9">
        <v>3</v>
      </c>
      <c r="PI16" s="9"/>
      <c r="PJ16" s="7"/>
      <c r="PK16" s="9">
        <v>3</v>
      </c>
      <c r="PL16" s="9"/>
    </row>
    <row r="17" spans="1:428" s="10" customFormat="1" ht="18" customHeight="1">
      <c r="A17" s="76" t="s">
        <v>29</v>
      </c>
      <c r="B17" s="6" t="s">
        <v>13</v>
      </c>
      <c r="C17" s="3" t="s">
        <v>36</v>
      </c>
      <c r="D17" s="21">
        <f t="shared" si="0"/>
        <v>359</v>
      </c>
      <c r="E17" s="9">
        <v>3</v>
      </c>
      <c r="F17" s="9">
        <v>2</v>
      </c>
      <c r="G17" s="7">
        <v>2</v>
      </c>
      <c r="H17" s="9">
        <v>2</v>
      </c>
      <c r="I17" s="9">
        <v>3</v>
      </c>
      <c r="J17" s="9">
        <v>3</v>
      </c>
      <c r="K17" s="9">
        <v>3</v>
      </c>
      <c r="L17" s="7">
        <v>2</v>
      </c>
      <c r="M17" s="7">
        <v>3</v>
      </c>
      <c r="N17" s="9">
        <v>2</v>
      </c>
      <c r="O17" s="9">
        <v>3</v>
      </c>
      <c r="P17" s="9">
        <v>3</v>
      </c>
      <c r="Q17" s="9">
        <v>3</v>
      </c>
      <c r="R17" s="9">
        <v>3</v>
      </c>
      <c r="S17" s="9">
        <v>2</v>
      </c>
      <c r="T17" s="7">
        <v>3</v>
      </c>
      <c r="U17" s="9">
        <v>3</v>
      </c>
      <c r="V17" s="9">
        <v>3</v>
      </c>
      <c r="W17" s="9">
        <v>3</v>
      </c>
      <c r="X17" s="9">
        <v>2</v>
      </c>
      <c r="Y17" s="9">
        <v>2</v>
      </c>
      <c r="Z17" s="9">
        <v>3</v>
      </c>
      <c r="AA17" s="7">
        <v>3</v>
      </c>
      <c r="AB17" s="7">
        <v>2</v>
      </c>
      <c r="AC17" s="9">
        <v>2</v>
      </c>
      <c r="AD17" s="9">
        <v>2</v>
      </c>
      <c r="AE17" s="9">
        <v>3</v>
      </c>
      <c r="AF17" s="9">
        <v>2</v>
      </c>
      <c r="AG17" s="9">
        <v>2</v>
      </c>
      <c r="AH17" s="9">
        <v>2</v>
      </c>
      <c r="AI17" s="9">
        <v>2</v>
      </c>
      <c r="AJ17" s="7">
        <v>2</v>
      </c>
      <c r="AK17" s="7">
        <v>2</v>
      </c>
      <c r="AL17" s="9">
        <v>2</v>
      </c>
      <c r="AM17" s="9">
        <v>2</v>
      </c>
      <c r="AN17" s="7">
        <v>2</v>
      </c>
      <c r="AO17" s="7">
        <v>3</v>
      </c>
      <c r="AP17" s="7">
        <v>2</v>
      </c>
      <c r="AQ17" s="7">
        <v>3</v>
      </c>
      <c r="AR17" s="9">
        <v>2</v>
      </c>
      <c r="AS17" s="9">
        <v>2</v>
      </c>
      <c r="AT17" s="9">
        <v>2</v>
      </c>
      <c r="AU17" s="7">
        <v>3</v>
      </c>
      <c r="AV17" s="7">
        <v>2</v>
      </c>
      <c r="AW17" s="7">
        <v>3</v>
      </c>
      <c r="AX17" s="7">
        <v>2</v>
      </c>
      <c r="AY17" s="7">
        <v>2</v>
      </c>
      <c r="AZ17" s="9">
        <v>3</v>
      </c>
      <c r="BA17" s="7">
        <v>2</v>
      </c>
      <c r="BB17" s="7">
        <v>2</v>
      </c>
      <c r="BC17" s="7">
        <v>2</v>
      </c>
      <c r="BD17" s="9">
        <v>2</v>
      </c>
      <c r="BE17" s="9">
        <v>3</v>
      </c>
      <c r="BF17" s="9">
        <v>2</v>
      </c>
      <c r="BG17" s="9">
        <v>2</v>
      </c>
      <c r="BH17" s="9">
        <v>2</v>
      </c>
      <c r="BI17" s="9">
        <v>3</v>
      </c>
      <c r="BJ17" s="7">
        <v>2</v>
      </c>
      <c r="BK17" s="9">
        <v>2</v>
      </c>
      <c r="BL17" s="9">
        <v>2</v>
      </c>
      <c r="BM17" s="7">
        <v>3</v>
      </c>
      <c r="BN17" s="7">
        <v>3</v>
      </c>
      <c r="BO17" s="9">
        <v>2</v>
      </c>
      <c r="BP17" s="9">
        <v>2</v>
      </c>
      <c r="BQ17" s="7">
        <v>3</v>
      </c>
      <c r="BR17" s="9">
        <v>3</v>
      </c>
      <c r="BS17" s="9">
        <v>2</v>
      </c>
      <c r="BT17" s="7">
        <v>3</v>
      </c>
      <c r="BU17" s="7">
        <v>3</v>
      </c>
      <c r="BV17" s="9">
        <v>3</v>
      </c>
      <c r="BW17" s="9">
        <v>3</v>
      </c>
      <c r="BX17" s="9">
        <v>3</v>
      </c>
      <c r="BY17" s="9">
        <v>2</v>
      </c>
      <c r="BZ17" s="7">
        <v>2</v>
      </c>
      <c r="CA17" s="7">
        <v>3</v>
      </c>
      <c r="CB17" s="9">
        <v>3</v>
      </c>
      <c r="CC17" s="7">
        <v>3</v>
      </c>
      <c r="CD17" s="7">
        <v>2</v>
      </c>
      <c r="CE17" s="7">
        <v>2</v>
      </c>
      <c r="CF17" s="9">
        <v>2</v>
      </c>
      <c r="CG17" s="9">
        <v>2</v>
      </c>
      <c r="CH17" s="9">
        <v>3</v>
      </c>
      <c r="CI17" s="9">
        <v>3</v>
      </c>
      <c r="CJ17" s="9">
        <v>3</v>
      </c>
      <c r="CK17" s="9">
        <v>3</v>
      </c>
      <c r="CL17" s="9">
        <v>3</v>
      </c>
      <c r="CM17" s="9">
        <v>3</v>
      </c>
      <c r="CN17" s="9">
        <v>2</v>
      </c>
      <c r="CO17" s="9">
        <v>3</v>
      </c>
      <c r="CP17" s="9">
        <v>3</v>
      </c>
      <c r="CQ17" s="9">
        <v>3</v>
      </c>
      <c r="CR17" s="9">
        <v>3</v>
      </c>
      <c r="CS17" s="9">
        <v>3</v>
      </c>
      <c r="CT17" s="9">
        <v>3</v>
      </c>
      <c r="CU17" s="9">
        <v>3</v>
      </c>
      <c r="CV17" s="9">
        <v>3</v>
      </c>
      <c r="CW17" s="9">
        <v>3</v>
      </c>
      <c r="CX17" s="9">
        <v>3</v>
      </c>
      <c r="CY17" s="9">
        <v>3</v>
      </c>
      <c r="CZ17" s="9">
        <v>3</v>
      </c>
      <c r="DA17" s="9">
        <v>3</v>
      </c>
      <c r="DB17" s="9">
        <v>3</v>
      </c>
      <c r="DC17" s="9">
        <v>3</v>
      </c>
      <c r="DD17" s="9">
        <v>3</v>
      </c>
      <c r="DE17" s="9">
        <v>3</v>
      </c>
      <c r="DF17" s="9">
        <v>3</v>
      </c>
      <c r="DG17" s="9">
        <v>3</v>
      </c>
      <c r="DH17" s="9">
        <v>3</v>
      </c>
      <c r="DI17" s="9">
        <v>3</v>
      </c>
      <c r="DJ17" s="9">
        <v>3</v>
      </c>
      <c r="DK17" s="9">
        <v>3</v>
      </c>
      <c r="DL17" s="9">
        <v>3</v>
      </c>
      <c r="DM17" s="9">
        <v>3</v>
      </c>
      <c r="DN17" s="9">
        <v>3</v>
      </c>
      <c r="DO17" s="9">
        <v>3</v>
      </c>
      <c r="DP17" s="9">
        <v>3</v>
      </c>
      <c r="DQ17" s="9">
        <v>3</v>
      </c>
      <c r="DR17" s="9">
        <v>3</v>
      </c>
      <c r="DS17" s="9">
        <v>3</v>
      </c>
      <c r="DT17" s="9">
        <v>3</v>
      </c>
      <c r="DU17" s="9">
        <v>3</v>
      </c>
      <c r="DV17" s="9">
        <v>3</v>
      </c>
      <c r="DW17" s="9">
        <v>3</v>
      </c>
      <c r="DX17" s="9">
        <v>3</v>
      </c>
      <c r="DY17" s="9">
        <v>3</v>
      </c>
      <c r="DZ17" s="9">
        <v>3</v>
      </c>
      <c r="EA17" s="9">
        <v>3</v>
      </c>
      <c r="EB17" s="9">
        <v>3</v>
      </c>
      <c r="EC17" s="9">
        <v>3</v>
      </c>
      <c r="ED17" s="9">
        <v>3</v>
      </c>
      <c r="EE17" s="9">
        <v>3</v>
      </c>
      <c r="EF17" s="9">
        <v>3</v>
      </c>
      <c r="EG17" s="9">
        <v>3</v>
      </c>
      <c r="EH17" s="9">
        <v>3</v>
      </c>
      <c r="EI17" s="9">
        <v>3</v>
      </c>
      <c r="EJ17" s="9">
        <v>3</v>
      </c>
      <c r="EK17" s="9">
        <v>3</v>
      </c>
      <c r="EL17" s="9">
        <v>3</v>
      </c>
      <c r="EM17" s="9">
        <v>3</v>
      </c>
      <c r="EN17" s="9">
        <v>3</v>
      </c>
      <c r="EO17" s="9">
        <v>3</v>
      </c>
      <c r="EP17" s="9">
        <v>3</v>
      </c>
      <c r="EQ17" s="9">
        <v>3</v>
      </c>
      <c r="ER17" s="9">
        <v>3</v>
      </c>
      <c r="ES17" s="9">
        <v>3</v>
      </c>
      <c r="ET17" s="9">
        <v>3</v>
      </c>
      <c r="EU17" s="9">
        <v>3</v>
      </c>
      <c r="EV17" s="9">
        <v>3</v>
      </c>
      <c r="EW17" s="9">
        <v>2</v>
      </c>
      <c r="EX17" s="9">
        <v>3</v>
      </c>
      <c r="EY17" s="9">
        <v>3</v>
      </c>
      <c r="EZ17" s="9">
        <v>3</v>
      </c>
      <c r="FA17" s="9">
        <v>3</v>
      </c>
      <c r="FB17" s="9">
        <v>3</v>
      </c>
      <c r="FC17" s="9">
        <v>3</v>
      </c>
      <c r="FD17" s="9">
        <v>3</v>
      </c>
      <c r="FE17" s="9">
        <v>3</v>
      </c>
      <c r="FF17" s="9">
        <v>3</v>
      </c>
      <c r="FG17" s="9">
        <v>3</v>
      </c>
      <c r="FH17" s="9">
        <v>3</v>
      </c>
      <c r="FI17" s="9">
        <v>3</v>
      </c>
      <c r="FJ17" s="9">
        <v>3</v>
      </c>
      <c r="FK17" s="9">
        <v>3</v>
      </c>
      <c r="FL17" s="9">
        <v>3</v>
      </c>
      <c r="FM17" s="9">
        <v>3</v>
      </c>
      <c r="FN17" s="9">
        <v>3</v>
      </c>
      <c r="FO17" s="9">
        <v>3</v>
      </c>
      <c r="FP17" s="9">
        <v>3</v>
      </c>
      <c r="FQ17" s="9">
        <v>3</v>
      </c>
      <c r="FR17" s="9">
        <v>3</v>
      </c>
      <c r="FS17" s="9">
        <v>3</v>
      </c>
      <c r="FT17" s="9">
        <v>3</v>
      </c>
      <c r="FU17" s="9">
        <v>3</v>
      </c>
      <c r="FV17" s="9">
        <v>3</v>
      </c>
      <c r="FW17" s="9">
        <v>3</v>
      </c>
      <c r="FX17" s="9">
        <v>3</v>
      </c>
      <c r="FY17" s="9">
        <v>3</v>
      </c>
      <c r="FZ17" s="9">
        <v>3</v>
      </c>
      <c r="GA17" s="9">
        <v>2</v>
      </c>
      <c r="GB17" s="9">
        <v>3</v>
      </c>
      <c r="GC17" s="9">
        <v>3</v>
      </c>
      <c r="GD17" s="9">
        <v>3</v>
      </c>
      <c r="GE17" s="9">
        <v>3</v>
      </c>
      <c r="GF17" s="9">
        <v>3</v>
      </c>
      <c r="GG17" s="9">
        <v>2</v>
      </c>
      <c r="GH17" s="9">
        <v>3</v>
      </c>
      <c r="GI17" s="9">
        <v>3</v>
      </c>
      <c r="GJ17" s="9">
        <v>3</v>
      </c>
      <c r="GK17" s="9">
        <v>3</v>
      </c>
      <c r="GL17" s="9">
        <v>3</v>
      </c>
      <c r="GM17" s="9">
        <v>3</v>
      </c>
      <c r="GN17" s="9">
        <v>3</v>
      </c>
      <c r="GO17" s="9">
        <v>3</v>
      </c>
      <c r="GP17" s="9">
        <v>3</v>
      </c>
      <c r="GQ17" s="9">
        <v>3</v>
      </c>
      <c r="GR17" s="9">
        <v>3</v>
      </c>
      <c r="GS17" s="9">
        <v>3</v>
      </c>
      <c r="GT17" s="9">
        <v>3</v>
      </c>
      <c r="GU17" s="9">
        <v>3</v>
      </c>
      <c r="GV17" s="9">
        <v>3</v>
      </c>
      <c r="GW17" s="9">
        <v>3</v>
      </c>
      <c r="GX17" s="9">
        <v>3</v>
      </c>
      <c r="GY17" s="9">
        <v>3</v>
      </c>
      <c r="GZ17" s="9">
        <v>3</v>
      </c>
      <c r="HA17" s="9">
        <v>2</v>
      </c>
      <c r="HB17" s="9">
        <v>3</v>
      </c>
      <c r="HC17" s="9">
        <v>3</v>
      </c>
      <c r="HD17" s="9">
        <v>3</v>
      </c>
      <c r="HE17" s="9">
        <v>3</v>
      </c>
      <c r="HF17" s="9">
        <v>3</v>
      </c>
      <c r="HG17" s="9">
        <v>3</v>
      </c>
      <c r="HH17" s="9">
        <v>3</v>
      </c>
      <c r="HI17" s="9">
        <v>3</v>
      </c>
      <c r="HJ17" s="9">
        <v>3</v>
      </c>
      <c r="HK17" s="9">
        <v>3</v>
      </c>
      <c r="HL17" s="9">
        <v>3</v>
      </c>
      <c r="HM17" s="9">
        <v>3</v>
      </c>
      <c r="HN17" s="9">
        <v>3</v>
      </c>
      <c r="HO17" s="9">
        <v>3</v>
      </c>
      <c r="HP17" s="9">
        <v>3</v>
      </c>
      <c r="HQ17" s="9">
        <v>3</v>
      </c>
      <c r="HR17" s="9">
        <v>3</v>
      </c>
      <c r="HS17" s="9">
        <v>3</v>
      </c>
      <c r="HT17" s="9">
        <v>3</v>
      </c>
      <c r="HU17" s="9">
        <v>3</v>
      </c>
      <c r="HV17" s="9">
        <v>3</v>
      </c>
      <c r="HW17" s="9">
        <v>3</v>
      </c>
      <c r="HX17" s="9">
        <v>3</v>
      </c>
      <c r="HY17" s="9">
        <v>3</v>
      </c>
      <c r="HZ17" s="9">
        <v>3</v>
      </c>
      <c r="IA17" s="9">
        <v>3</v>
      </c>
      <c r="IB17" s="9">
        <v>3</v>
      </c>
      <c r="IC17" s="9">
        <v>3</v>
      </c>
      <c r="ID17" s="9">
        <v>3</v>
      </c>
      <c r="IE17" s="9">
        <v>3</v>
      </c>
      <c r="IF17" s="9">
        <v>2</v>
      </c>
      <c r="IG17" s="9">
        <v>3</v>
      </c>
      <c r="IH17" s="9">
        <v>3</v>
      </c>
      <c r="II17" s="9">
        <v>3</v>
      </c>
      <c r="IJ17" s="9">
        <v>3</v>
      </c>
      <c r="IK17" s="7">
        <v>3</v>
      </c>
      <c r="IL17" s="7">
        <v>3</v>
      </c>
      <c r="IM17" s="7">
        <v>3</v>
      </c>
      <c r="IN17" s="7">
        <v>3</v>
      </c>
      <c r="IO17" s="7">
        <v>3</v>
      </c>
      <c r="IP17" s="9">
        <v>2</v>
      </c>
      <c r="IQ17" s="7">
        <v>3</v>
      </c>
      <c r="IR17" s="7">
        <v>3</v>
      </c>
      <c r="IS17" s="9">
        <v>3</v>
      </c>
      <c r="IT17" s="7">
        <v>3</v>
      </c>
      <c r="IU17" s="7">
        <v>3</v>
      </c>
      <c r="IV17" s="9">
        <v>2</v>
      </c>
      <c r="IW17" s="7">
        <v>3</v>
      </c>
      <c r="IX17" s="9">
        <v>3</v>
      </c>
      <c r="IY17" s="9">
        <v>3</v>
      </c>
      <c r="IZ17" s="7">
        <v>3</v>
      </c>
      <c r="JA17" s="7">
        <v>3</v>
      </c>
      <c r="JB17" s="7">
        <v>3</v>
      </c>
      <c r="JC17" s="9">
        <v>3</v>
      </c>
      <c r="JD17" s="7">
        <v>3</v>
      </c>
      <c r="JE17" s="7">
        <v>3</v>
      </c>
      <c r="JF17" s="9">
        <v>3</v>
      </c>
      <c r="JG17" s="7">
        <v>3</v>
      </c>
      <c r="JH17" s="7">
        <v>3</v>
      </c>
      <c r="JI17" s="7">
        <v>3</v>
      </c>
      <c r="JJ17" s="7">
        <v>3</v>
      </c>
      <c r="JK17" s="9">
        <v>3</v>
      </c>
      <c r="JL17" s="7">
        <v>3</v>
      </c>
      <c r="JM17" s="7">
        <v>3</v>
      </c>
      <c r="JN17" s="7">
        <v>3</v>
      </c>
      <c r="JO17" s="7">
        <v>3</v>
      </c>
      <c r="JP17" s="9">
        <v>2</v>
      </c>
      <c r="JQ17" s="9">
        <v>2</v>
      </c>
      <c r="JR17" s="7">
        <v>2</v>
      </c>
      <c r="JS17" s="9">
        <v>3</v>
      </c>
      <c r="JT17" s="9">
        <v>3</v>
      </c>
      <c r="JU17" s="7">
        <v>3</v>
      </c>
      <c r="JV17" s="7">
        <v>3</v>
      </c>
      <c r="JW17" s="9">
        <v>2</v>
      </c>
      <c r="JX17" s="7">
        <v>3</v>
      </c>
      <c r="JY17" s="7">
        <v>3</v>
      </c>
      <c r="JZ17" s="7">
        <v>3</v>
      </c>
      <c r="KA17" s="7">
        <v>3</v>
      </c>
      <c r="KB17" s="7">
        <v>3</v>
      </c>
      <c r="KC17" s="7">
        <v>3</v>
      </c>
      <c r="KD17" s="7">
        <v>3</v>
      </c>
      <c r="KE17" s="7">
        <v>3</v>
      </c>
      <c r="KF17" s="7">
        <v>3</v>
      </c>
      <c r="KG17" s="7">
        <v>3</v>
      </c>
      <c r="KH17" s="7">
        <v>3</v>
      </c>
      <c r="KI17" s="7">
        <v>3</v>
      </c>
      <c r="KJ17" s="7">
        <v>3</v>
      </c>
      <c r="KK17" s="7">
        <v>3</v>
      </c>
      <c r="KL17" s="7">
        <v>3</v>
      </c>
      <c r="KM17" s="7">
        <v>3</v>
      </c>
      <c r="KN17" s="7">
        <v>3</v>
      </c>
      <c r="KO17" s="7">
        <v>3</v>
      </c>
      <c r="KP17" s="7">
        <v>3</v>
      </c>
      <c r="KQ17" s="7">
        <v>3</v>
      </c>
      <c r="KR17" s="7">
        <v>3</v>
      </c>
      <c r="KS17" s="7">
        <v>3</v>
      </c>
      <c r="KT17" s="7">
        <v>3</v>
      </c>
      <c r="KU17" s="7">
        <v>3</v>
      </c>
      <c r="KV17" s="7">
        <v>3</v>
      </c>
      <c r="KW17" s="7">
        <v>3</v>
      </c>
      <c r="KX17" s="7">
        <v>3</v>
      </c>
      <c r="KY17" s="9">
        <v>2</v>
      </c>
      <c r="KZ17" s="9">
        <v>3</v>
      </c>
      <c r="LA17" s="7">
        <v>3</v>
      </c>
      <c r="LB17" s="9">
        <v>3</v>
      </c>
      <c r="LC17" s="9">
        <v>3</v>
      </c>
      <c r="LD17" s="9">
        <v>3</v>
      </c>
      <c r="LE17" s="7">
        <v>3</v>
      </c>
      <c r="LF17" s="9">
        <v>3</v>
      </c>
      <c r="LG17" s="9">
        <v>3</v>
      </c>
      <c r="LH17" s="9">
        <v>3</v>
      </c>
      <c r="LI17" s="9">
        <v>3</v>
      </c>
      <c r="LJ17" s="9">
        <v>3</v>
      </c>
      <c r="LK17" s="9">
        <v>3</v>
      </c>
      <c r="LL17" s="9">
        <v>3</v>
      </c>
      <c r="LM17" s="9">
        <v>3</v>
      </c>
      <c r="LN17" s="9">
        <v>3</v>
      </c>
      <c r="LO17" s="7">
        <v>3</v>
      </c>
      <c r="LP17" s="9">
        <v>3</v>
      </c>
      <c r="LQ17" s="9">
        <v>3</v>
      </c>
      <c r="LR17" s="7">
        <v>3</v>
      </c>
      <c r="LS17" s="7">
        <v>3</v>
      </c>
      <c r="LT17" s="9">
        <v>3</v>
      </c>
      <c r="LU17" s="9">
        <v>3</v>
      </c>
      <c r="LV17" s="9">
        <v>3</v>
      </c>
      <c r="LW17" s="9">
        <v>3</v>
      </c>
      <c r="LX17" s="9">
        <v>3</v>
      </c>
      <c r="LY17" s="9">
        <v>3</v>
      </c>
      <c r="LZ17" s="9">
        <v>3</v>
      </c>
      <c r="MA17" s="7">
        <v>3</v>
      </c>
      <c r="MB17" s="7">
        <v>3</v>
      </c>
      <c r="MC17" s="9">
        <v>3</v>
      </c>
      <c r="MD17" s="9">
        <v>3</v>
      </c>
      <c r="ME17" s="9">
        <v>3</v>
      </c>
      <c r="MF17" s="9">
        <v>3</v>
      </c>
      <c r="MG17" s="9">
        <v>3</v>
      </c>
      <c r="MH17" s="9">
        <v>3</v>
      </c>
      <c r="MI17" s="9">
        <v>3</v>
      </c>
      <c r="MJ17" s="9">
        <v>3</v>
      </c>
      <c r="MK17" s="9">
        <v>1</v>
      </c>
      <c r="ML17" s="9">
        <v>3</v>
      </c>
      <c r="MM17" s="9">
        <v>3</v>
      </c>
      <c r="MN17" s="9">
        <v>3</v>
      </c>
      <c r="MO17" s="9">
        <v>1</v>
      </c>
      <c r="MP17" s="9">
        <v>3</v>
      </c>
      <c r="MQ17" s="9">
        <v>3</v>
      </c>
      <c r="MR17" s="9">
        <v>3</v>
      </c>
      <c r="MS17" s="9">
        <v>3</v>
      </c>
      <c r="MT17" s="9">
        <v>3</v>
      </c>
      <c r="MU17" s="9">
        <v>3</v>
      </c>
      <c r="MV17" s="9">
        <v>3</v>
      </c>
      <c r="MW17" s="9">
        <v>3</v>
      </c>
      <c r="MX17" s="9">
        <v>3</v>
      </c>
      <c r="MY17" s="9">
        <v>3</v>
      </c>
      <c r="MZ17" s="9">
        <v>3</v>
      </c>
      <c r="NA17" s="9">
        <v>3</v>
      </c>
      <c r="NB17" s="9">
        <v>3</v>
      </c>
      <c r="NC17" s="9">
        <v>3</v>
      </c>
      <c r="ND17" s="9">
        <v>3</v>
      </c>
      <c r="NE17" s="9">
        <v>3</v>
      </c>
      <c r="NF17" s="9">
        <v>3</v>
      </c>
      <c r="NG17" s="9">
        <v>3</v>
      </c>
      <c r="NH17" s="9">
        <v>3</v>
      </c>
      <c r="NI17" s="9">
        <v>3</v>
      </c>
      <c r="NJ17" s="9">
        <v>3</v>
      </c>
      <c r="NK17" s="9">
        <v>3</v>
      </c>
      <c r="NL17" s="9">
        <v>3</v>
      </c>
      <c r="NM17" s="9">
        <v>3</v>
      </c>
      <c r="NN17" s="9">
        <v>3</v>
      </c>
      <c r="NO17" s="9">
        <v>3</v>
      </c>
      <c r="NP17" s="9">
        <v>3</v>
      </c>
      <c r="NQ17" s="9">
        <v>3</v>
      </c>
      <c r="NR17" s="9">
        <v>3</v>
      </c>
      <c r="NS17" s="9">
        <v>3</v>
      </c>
      <c r="NT17" s="9">
        <v>3</v>
      </c>
      <c r="NU17" s="9">
        <v>3</v>
      </c>
      <c r="NV17" s="9">
        <v>3</v>
      </c>
      <c r="NW17" s="9">
        <v>3</v>
      </c>
      <c r="NX17" s="9">
        <v>3</v>
      </c>
      <c r="NY17" s="9">
        <v>3</v>
      </c>
      <c r="NZ17" s="9">
        <v>3</v>
      </c>
      <c r="OA17" s="9">
        <v>3</v>
      </c>
      <c r="OB17" s="9">
        <v>3</v>
      </c>
      <c r="OC17" s="9">
        <v>3</v>
      </c>
      <c r="OD17" s="9">
        <v>3</v>
      </c>
      <c r="OE17" s="9">
        <v>3</v>
      </c>
      <c r="OF17" s="9">
        <v>3</v>
      </c>
      <c r="OG17" s="9">
        <v>3</v>
      </c>
      <c r="OH17" s="9">
        <v>3</v>
      </c>
      <c r="OI17" s="9">
        <v>3</v>
      </c>
      <c r="OJ17" s="9">
        <v>3</v>
      </c>
      <c r="OK17" s="9">
        <v>3</v>
      </c>
      <c r="OL17" s="9">
        <v>3</v>
      </c>
      <c r="OM17" s="9">
        <v>3</v>
      </c>
      <c r="ON17" s="9">
        <v>3</v>
      </c>
      <c r="OO17" s="9">
        <v>1</v>
      </c>
      <c r="OP17" s="9">
        <v>1</v>
      </c>
      <c r="OQ17" s="9">
        <v>3</v>
      </c>
      <c r="OR17" s="9">
        <v>3</v>
      </c>
      <c r="OS17" s="9">
        <v>1</v>
      </c>
      <c r="OT17" s="7">
        <v>3</v>
      </c>
      <c r="OU17" s="9">
        <v>3</v>
      </c>
      <c r="OV17" s="9">
        <v>3</v>
      </c>
      <c r="OW17" s="9">
        <v>3</v>
      </c>
      <c r="OX17" s="9">
        <v>3</v>
      </c>
      <c r="OY17" s="9">
        <v>3</v>
      </c>
      <c r="OZ17" s="9">
        <v>3</v>
      </c>
      <c r="PA17" s="9">
        <v>3</v>
      </c>
      <c r="PB17" s="9">
        <v>2</v>
      </c>
      <c r="PC17" s="9">
        <v>3</v>
      </c>
      <c r="PD17" s="9">
        <v>3</v>
      </c>
      <c r="PE17" s="9">
        <v>3</v>
      </c>
      <c r="PF17" s="7">
        <v>3</v>
      </c>
      <c r="PG17" s="9">
        <v>3</v>
      </c>
      <c r="PH17" s="9">
        <v>3</v>
      </c>
      <c r="PI17" s="9">
        <v>3</v>
      </c>
      <c r="PJ17" s="7">
        <v>3</v>
      </c>
      <c r="PK17" s="9">
        <v>3</v>
      </c>
      <c r="PL17" s="9">
        <v>3</v>
      </c>
    </row>
    <row r="18" spans="1:428" s="10" customFormat="1" ht="18" customHeight="1">
      <c r="A18" s="77"/>
      <c r="B18" s="6" t="s">
        <v>14</v>
      </c>
      <c r="C18" s="3" t="s">
        <v>34</v>
      </c>
      <c r="D18" s="21">
        <f t="shared" si="0"/>
        <v>398</v>
      </c>
      <c r="E18" s="9">
        <v>3</v>
      </c>
      <c r="F18" s="9">
        <v>3</v>
      </c>
      <c r="G18" s="7">
        <v>3</v>
      </c>
      <c r="H18" s="9">
        <v>3</v>
      </c>
      <c r="I18" s="9">
        <v>3</v>
      </c>
      <c r="J18" s="9">
        <v>3</v>
      </c>
      <c r="K18" s="9">
        <v>3</v>
      </c>
      <c r="L18" s="7">
        <v>3</v>
      </c>
      <c r="M18" s="7">
        <v>3</v>
      </c>
      <c r="N18" s="9">
        <v>3</v>
      </c>
      <c r="O18" s="9">
        <v>3</v>
      </c>
      <c r="P18" s="9">
        <v>1</v>
      </c>
      <c r="Q18" s="9">
        <v>3</v>
      </c>
      <c r="R18" s="9">
        <v>3</v>
      </c>
      <c r="S18" s="9">
        <v>3</v>
      </c>
      <c r="T18" s="7">
        <v>3</v>
      </c>
      <c r="U18" s="9">
        <v>3</v>
      </c>
      <c r="V18" s="9">
        <v>3</v>
      </c>
      <c r="W18" s="9">
        <v>3</v>
      </c>
      <c r="X18" s="9">
        <v>3</v>
      </c>
      <c r="Y18" s="9">
        <v>3</v>
      </c>
      <c r="Z18" s="9">
        <v>3</v>
      </c>
      <c r="AA18" s="7">
        <v>3</v>
      </c>
      <c r="AB18" s="7">
        <v>3</v>
      </c>
      <c r="AC18" s="9">
        <v>3</v>
      </c>
      <c r="AD18" s="9">
        <v>3</v>
      </c>
      <c r="AE18" s="9">
        <v>3</v>
      </c>
      <c r="AF18" s="9">
        <v>3</v>
      </c>
      <c r="AG18" s="9">
        <v>3</v>
      </c>
      <c r="AH18" s="9">
        <v>3</v>
      </c>
      <c r="AI18" s="9">
        <v>3</v>
      </c>
      <c r="AJ18" s="7">
        <v>3</v>
      </c>
      <c r="AK18" s="7">
        <v>1</v>
      </c>
      <c r="AL18" s="9">
        <v>3</v>
      </c>
      <c r="AM18" s="9">
        <v>3</v>
      </c>
      <c r="AN18" s="7">
        <v>3</v>
      </c>
      <c r="AO18" s="7">
        <v>1</v>
      </c>
      <c r="AP18" s="7">
        <v>3</v>
      </c>
      <c r="AQ18" s="7">
        <v>3</v>
      </c>
      <c r="AR18" s="9">
        <v>3</v>
      </c>
      <c r="AS18" s="9">
        <v>3</v>
      </c>
      <c r="AT18" s="9">
        <v>3</v>
      </c>
      <c r="AU18" s="7">
        <v>3</v>
      </c>
      <c r="AV18" s="7">
        <v>3</v>
      </c>
      <c r="AW18" s="7">
        <v>3</v>
      </c>
      <c r="AX18" s="9">
        <v>3</v>
      </c>
      <c r="AY18" s="9">
        <v>1</v>
      </c>
      <c r="AZ18" s="9">
        <v>3</v>
      </c>
      <c r="BA18" s="9">
        <v>3</v>
      </c>
      <c r="BB18" s="9">
        <v>3</v>
      </c>
      <c r="BC18" s="9">
        <v>3</v>
      </c>
      <c r="BD18" s="9">
        <v>3</v>
      </c>
      <c r="BE18" s="9">
        <v>3</v>
      </c>
      <c r="BF18" s="9">
        <v>3</v>
      </c>
      <c r="BG18" s="9">
        <v>3</v>
      </c>
      <c r="BH18" s="9">
        <v>3</v>
      </c>
      <c r="BI18" s="9">
        <v>3</v>
      </c>
      <c r="BJ18" s="7">
        <v>3</v>
      </c>
      <c r="BK18" s="9">
        <v>1</v>
      </c>
      <c r="BL18" s="9">
        <v>3</v>
      </c>
      <c r="BM18" s="9">
        <v>3</v>
      </c>
      <c r="BN18" s="9">
        <v>3</v>
      </c>
      <c r="BO18" s="9">
        <v>3</v>
      </c>
      <c r="BP18" s="9">
        <v>3</v>
      </c>
      <c r="BQ18" s="9">
        <v>3</v>
      </c>
      <c r="BR18" s="9">
        <v>3</v>
      </c>
      <c r="BS18" s="9">
        <v>1</v>
      </c>
      <c r="BT18" s="7">
        <v>3</v>
      </c>
      <c r="BU18" s="7">
        <v>3</v>
      </c>
      <c r="BV18" s="9">
        <v>3</v>
      </c>
      <c r="BW18" s="9">
        <v>3</v>
      </c>
      <c r="BX18" s="9">
        <v>3</v>
      </c>
      <c r="BY18" s="9">
        <v>3</v>
      </c>
      <c r="BZ18" s="7">
        <v>3</v>
      </c>
      <c r="CA18" s="7">
        <v>3</v>
      </c>
      <c r="CB18" s="9">
        <v>3</v>
      </c>
      <c r="CC18" s="7">
        <v>3</v>
      </c>
      <c r="CD18" s="7">
        <v>3</v>
      </c>
      <c r="CE18" s="7">
        <v>3</v>
      </c>
      <c r="CF18" s="9">
        <v>3</v>
      </c>
      <c r="CG18" s="9">
        <v>3</v>
      </c>
      <c r="CH18" s="9">
        <v>3</v>
      </c>
      <c r="CI18" s="9">
        <v>3</v>
      </c>
      <c r="CJ18" s="9">
        <v>3</v>
      </c>
      <c r="CK18" s="9">
        <v>3</v>
      </c>
      <c r="CL18" s="9">
        <v>3</v>
      </c>
      <c r="CM18" s="9">
        <v>3</v>
      </c>
      <c r="CN18" s="9">
        <v>3</v>
      </c>
      <c r="CO18" s="9">
        <v>3</v>
      </c>
      <c r="CP18" s="9">
        <v>3</v>
      </c>
      <c r="CQ18" s="9">
        <v>3</v>
      </c>
      <c r="CR18" s="9">
        <v>3</v>
      </c>
      <c r="CS18" s="9">
        <v>1</v>
      </c>
      <c r="CT18" s="9">
        <v>3</v>
      </c>
      <c r="CU18" s="9">
        <v>3</v>
      </c>
      <c r="CV18" s="9">
        <v>3</v>
      </c>
      <c r="CW18" s="9">
        <v>3</v>
      </c>
      <c r="CX18" s="9">
        <v>3</v>
      </c>
      <c r="CY18" s="9">
        <v>3</v>
      </c>
      <c r="CZ18" s="9">
        <v>3</v>
      </c>
      <c r="DA18" s="9">
        <v>3</v>
      </c>
      <c r="DB18" s="9">
        <v>3</v>
      </c>
      <c r="DC18" s="9">
        <v>3</v>
      </c>
      <c r="DD18" s="9">
        <v>3</v>
      </c>
      <c r="DE18" s="9">
        <v>3</v>
      </c>
      <c r="DF18" s="9">
        <v>3</v>
      </c>
      <c r="DG18" s="9">
        <v>3</v>
      </c>
      <c r="DH18" s="9">
        <v>3</v>
      </c>
      <c r="DI18" s="9">
        <v>3</v>
      </c>
      <c r="DJ18" s="9">
        <v>3</v>
      </c>
      <c r="DK18" s="9">
        <v>3</v>
      </c>
      <c r="DL18" s="9">
        <v>3</v>
      </c>
      <c r="DM18" s="9">
        <v>3</v>
      </c>
      <c r="DN18" s="9">
        <v>3</v>
      </c>
      <c r="DO18" s="9">
        <v>3</v>
      </c>
      <c r="DP18" s="9">
        <v>3</v>
      </c>
      <c r="DQ18" s="9">
        <v>3</v>
      </c>
      <c r="DR18" s="9">
        <v>3</v>
      </c>
      <c r="DS18" s="9">
        <v>3</v>
      </c>
      <c r="DT18" s="9">
        <v>3</v>
      </c>
      <c r="DU18" s="9">
        <v>3</v>
      </c>
      <c r="DV18" s="9">
        <v>3</v>
      </c>
      <c r="DW18" s="9">
        <v>3</v>
      </c>
      <c r="DX18" s="9">
        <v>3</v>
      </c>
      <c r="DY18" s="9">
        <v>3</v>
      </c>
      <c r="DZ18" s="9">
        <v>3</v>
      </c>
      <c r="EA18" s="9">
        <v>3</v>
      </c>
      <c r="EB18" s="9">
        <v>3</v>
      </c>
      <c r="EC18" s="9">
        <v>3</v>
      </c>
      <c r="ED18" s="9">
        <v>3</v>
      </c>
      <c r="EE18" s="9">
        <v>3</v>
      </c>
      <c r="EF18" s="9">
        <v>3</v>
      </c>
      <c r="EG18" s="9">
        <v>3</v>
      </c>
      <c r="EH18" s="9">
        <v>3</v>
      </c>
      <c r="EI18" s="9">
        <v>3</v>
      </c>
      <c r="EJ18" s="9">
        <v>3</v>
      </c>
      <c r="EK18" s="9">
        <v>3</v>
      </c>
      <c r="EL18" s="9">
        <v>3</v>
      </c>
      <c r="EM18" s="9">
        <v>3</v>
      </c>
      <c r="EN18" s="9">
        <v>3</v>
      </c>
      <c r="EO18" s="9">
        <v>3</v>
      </c>
      <c r="EP18" s="9">
        <v>3</v>
      </c>
      <c r="EQ18" s="9">
        <v>3</v>
      </c>
      <c r="ER18" s="9">
        <v>3</v>
      </c>
      <c r="ES18" s="9">
        <v>3</v>
      </c>
      <c r="ET18" s="9">
        <v>3</v>
      </c>
      <c r="EU18" s="9">
        <v>3</v>
      </c>
      <c r="EV18" s="9">
        <v>3</v>
      </c>
      <c r="EW18" s="9">
        <v>3</v>
      </c>
      <c r="EX18" s="9">
        <v>3</v>
      </c>
      <c r="EY18" s="9">
        <v>3</v>
      </c>
      <c r="EZ18" s="9">
        <v>3</v>
      </c>
      <c r="FA18" s="9">
        <v>3</v>
      </c>
      <c r="FB18" s="9">
        <v>3</v>
      </c>
      <c r="FC18" s="9">
        <v>3</v>
      </c>
      <c r="FD18" s="9">
        <v>3</v>
      </c>
      <c r="FE18" s="9">
        <v>3</v>
      </c>
      <c r="FF18" s="9">
        <v>3</v>
      </c>
      <c r="FG18" s="9">
        <v>3</v>
      </c>
      <c r="FH18" s="9">
        <v>3</v>
      </c>
      <c r="FI18" s="9">
        <v>3</v>
      </c>
      <c r="FJ18" s="9">
        <v>3</v>
      </c>
      <c r="FK18" s="9">
        <v>3</v>
      </c>
      <c r="FL18" s="9">
        <v>3</v>
      </c>
      <c r="FM18" s="9">
        <v>3</v>
      </c>
      <c r="FN18" s="9">
        <v>3</v>
      </c>
      <c r="FO18" s="9">
        <v>3</v>
      </c>
      <c r="FP18" s="9">
        <v>3</v>
      </c>
      <c r="FQ18" s="9">
        <v>3</v>
      </c>
      <c r="FR18" s="9">
        <v>3</v>
      </c>
      <c r="FS18" s="9">
        <v>3</v>
      </c>
      <c r="FT18" s="9">
        <v>3</v>
      </c>
      <c r="FU18" s="9">
        <v>3</v>
      </c>
      <c r="FV18" s="9">
        <v>3</v>
      </c>
      <c r="FW18" s="9">
        <v>3</v>
      </c>
      <c r="FX18" s="9">
        <v>3</v>
      </c>
      <c r="FY18" s="9">
        <v>3</v>
      </c>
      <c r="FZ18" s="9">
        <v>3</v>
      </c>
      <c r="GA18" s="9">
        <v>3</v>
      </c>
      <c r="GB18" s="9">
        <v>3</v>
      </c>
      <c r="GC18" s="9">
        <v>3</v>
      </c>
      <c r="GD18" s="9">
        <v>3</v>
      </c>
      <c r="GE18" s="9">
        <v>3</v>
      </c>
      <c r="GF18" s="9">
        <v>3</v>
      </c>
      <c r="GG18" s="9">
        <v>3</v>
      </c>
      <c r="GH18" s="9">
        <v>3</v>
      </c>
      <c r="GI18" s="9">
        <v>1</v>
      </c>
      <c r="GJ18" s="9">
        <v>3</v>
      </c>
      <c r="GK18" s="9">
        <v>3</v>
      </c>
      <c r="GL18" s="9">
        <v>3</v>
      </c>
      <c r="GM18" s="9">
        <v>3</v>
      </c>
      <c r="GN18" s="9">
        <v>3</v>
      </c>
      <c r="GO18" s="9">
        <v>3</v>
      </c>
      <c r="GP18" s="9">
        <v>3</v>
      </c>
      <c r="GQ18" s="9">
        <v>3</v>
      </c>
      <c r="GR18" s="9">
        <v>1</v>
      </c>
      <c r="GS18" s="9">
        <v>3</v>
      </c>
      <c r="GT18" s="9">
        <v>3</v>
      </c>
      <c r="GU18" s="9">
        <v>3</v>
      </c>
      <c r="GV18" s="9">
        <v>3</v>
      </c>
      <c r="GW18" s="9">
        <v>3</v>
      </c>
      <c r="GX18" s="9">
        <v>3</v>
      </c>
      <c r="GY18" s="9">
        <v>3</v>
      </c>
      <c r="GZ18" s="9">
        <v>3</v>
      </c>
      <c r="HA18" s="9">
        <v>3</v>
      </c>
      <c r="HB18" s="9">
        <v>3</v>
      </c>
      <c r="HC18" s="9">
        <v>3</v>
      </c>
      <c r="HD18" s="9">
        <v>3</v>
      </c>
      <c r="HE18" s="9">
        <v>3</v>
      </c>
      <c r="HF18" s="9">
        <v>3</v>
      </c>
      <c r="HG18" s="9">
        <v>3</v>
      </c>
      <c r="HH18" s="9">
        <v>3</v>
      </c>
      <c r="HI18" s="9">
        <v>3</v>
      </c>
      <c r="HJ18" s="9">
        <v>0</v>
      </c>
      <c r="HK18" s="9">
        <v>3</v>
      </c>
      <c r="HL18" s="9">
        <v>3</v>
      </c>
      <c r="HM18" s="9">
        <v>1</v>
      </c>
      <c r="HN18" s="9">
        <v>3</v>
      </c>
      <c r="HO18" s="9">
        <v>3</v>
      </c>
      <c r="HP18" s="9">
        <v>3</v>
      </c>
      <c r="HQ18" s="9">
        <v>3</v>
      </c>
      <c r="HR18" s="9">
        <v>3</v>
      </c>
      <c r="HS18" s="9">
        <v>3</v>
      </c>
      <c r="HT18" s="9">
        <v>3</v>
      </c>
      <c r="HU18" s="9">
        <v>3</v>
      </c>
      <c r="HV18" s="9">
        <v>3</v>
      </c>
      <c r="HW18" s="9">
        <v>3</v>
      </c>
      <c r="HX18" s="9">
        <v>3</v>
      </c>
      <c r="HY18" s="9">
        <v>3</v>
      </c>
      <c r="HZ18" s="9">
        <v>3</v>
      </c>
      <c r="IA18" s="9">
        <v>3</v>
      </c>
      <c r="IB18" s="9">
        <v>3</v>
      </c>
      <c r="IC18" s="9">
        <v>3</v>
      </c>
      <c r="ID18" s="9">
        <v>3</v>
      </c>
      <c r="IE18" s="9">
        <v>3</v>
      </c>
      <c r="IF18" s="9">
        <v>3</v>
      </c>
      <c r="IG18" s="9">
        <v>3</v>
      </c>
      <c r="IH18" s="9">
        <v>3</v>
      </c>
      <c r="II18" s="9">
        <v>3</v>
      </c>
      <c r="IJ18" s="9">
        <v>3</v>
      </c>
      <c r="IK18" s="7">
        <v>3</v>
      </c>
      <c r="IL18" s="9">
        <v>3</v>
      </c>
      <c r="IM18" s="9">
        <v>1</v>
      </c>
      <c r="IN18" s="7">
        <v>3</v>
      </c>
      <c r="IO18" s="7">
        <v>3</v>
      </c>
      <c r="IP18" s="9">
        <v>3</v>
      </c>
      <c r="IQ18" s="7">
        <v>3</v>
      </c>
      <c r="IR18" s="7">
        <v>3</v>
      </c>
      <c r="IS18" s="9">
        <v>3</v>
      </c>
      <c r="IT18" s="7">
        <v>3</v>
      </c>
      <c r="IU18" s="7">
        <v>3</v>
      </c>
      <c r="IV18" s="9">
        <v>3</v>
      </c>
      <c r="IW18" s="7">
        <v>3</v>
      </c>
      <c r="IX18" s="9">
        <v>3</v>
      </c>
      <c r="IY18" s="9">
        <v>3</v>
      </c>
      <c r="IZ18" s="7">
        <v>3</v>
      </c>
      <c r="JA18" s="7">
        <v>3</v>
      </c>
      <c r="JB18" s="7">
        <v>3</v>
      </c>
      <c r="JC18" s="9">
        <v>3</v>
      </c>
      <c r="JD18" s="9">
        <v>3</v>
      </c>
      <c r="JE18" s="7">
        <v>3</v>
      </c>
      <c r="JF18" s="9">
        <v>3</v>
      </c>
      <c r="JG18" s="9">
        <v>1</v>
      </c>
      <c r="JH18" s="7">
        <v>3</v>
      </c>
      <c r="JI18" s="9">
        <v>1</v>
      </c>
      <c r="JJ18" s="7">
        <v>3</v>
      </c>
      <c r="JK18" s="9">
        <v>3</v>
      </c>
      <c r="JL18" s="7">
        <v>3</v>
      </c>
      <c r="JM18" s="7">
        <v>3</v>
      </c>
      <c r="JN18" s="7">
        <v>3</v>
      </c>
      <c r="JO18" s="9">
        <v>1</v>
      </c>
      <c r="JP18" s="9">
        <v>3</v>
      </c>
      <c r="JQ18" s="9">
        <v>3</v>
      </c>
      <c r="JR18" s="7">
        <v>3</v>
      </c>
      <c r="JS18" s="7">
        <v>3</v>
      </c>
      <c r="JT18" s="7">
        <v>3</v>
      </c>
      <c r="JU18" s="7">
        <v>3</v>
      </c>
      <c r="JV18" s="9">
        <v>3</v>
      </c>
      <c r="JW18" s="9">
        <v>3</v>
      </c>
      <c r="JX18" s="7">
        <v>3</v>
      </c>
      <c r="JY18" s="7">
        <v>3</v>
      </c>
      <c r="JZ18" s="7">
        <v>3</v>
      </c>
      <c r="KA18" s="7">
        <v>3</v>
      </c>
      <c r="KB18" s="7">
        <v>3</v>
      </c>
      <c r="KC18" s="7">
        <v>3</v>
      </c>
      <c r="KD18" s="7">
        <v>3</v>
      </c>
      <c r="KE18" s="7">
        <v>3</v>
      </c>
      <c r="KF18" s="7">
        <v>3</v>
      </c>
      <c r="KG18" s="7">
        <v>3</v>
      </c>
      <c r="KH18" s="7">
        <v>3</v>
      </c>
      <c r="KI18" s="7">
        <v>3</v>
      </c>
      <c r="KJ18" s="7">
        <v>3</v>
      </c>
      <c r="KK18" s="7">
        <v>3</v>
      </c>
      <c r="KL18" s="7">
        <v>3</v>
      </c>
      <c r="KM18" s="7">
        <v>3</v>
      </c>
      <c r="KN18" s="7">
        <v>3</v>
      </c>
      <c r="KO18" s="7">
        <v>3</v>
      </c>
      <c r="KP18" s="7">
        <v>3</v>
      </c>
      <c r="KQ18" s="7">
        <v>3</v>
      </c>
      <c r="KR18" s="7">
        <v>3</v>
      </c>
      <c r="KS18" s="7">
        <v>3</v>
      </c>
      <c r="KT18" s="7">
        <v>3</v>
      </c>
      <c r="KU18" s="7">
        <v>3</v>
      </c>
      <c r="KV18" s="7">
        <v>3</v>
      </c>
      <c r="KW18" s="7">
        <v>3</v>
      </c>
      <c r="KX18" s="7">
        <v>1</v>
      </c>
      <c r="KY18" s="9">
        <v>3</v>
      </c>
      <c r="KZ18" s="7">
        <v>3</v>
      </c>
      <c r="LA18" s="7">
        <v>3</v>
      </c>
      <c r="LB18" s="9">
        <v>3</v>
      </c>
      <c r="LC18" s="9">
        <v>1</v>
      </c>
      <c r="LD18" s="9">
        <v>3</v>
      </c>
      <c r="LE18" s="7">
        <v>3</v>
      </c>
      <c r="LF18" s="9">
        <v>3</v>
      </c>
      <c r="LG18" s="9">
        <v>1</v>
      </c>
      <c r="LH18" s="9">
        <v>3</v>
      </c>
      <c r="LI18" s="9">
        <v>3</v>
      </c>
      <c r="LJ18" s="9">
        <v>1</v>
      </c>
      <c r="LK18" s="9">
        <v>3</v>
      </c>
      <c r="LL18" s="9">
        <v>1</v>
      </c>
      <c r="LM18" s="7">
        <v>3</v>
      </c>
      <c r="LN18" s="9">
        <v>3</v>
      </c>
      <c r="LO18" s="7">
        <v>3</v>
      </c>
      <c r="LP18" s="9">
        <v>3</v>
      </c>
      <c r="LQ18" s="9">
        <v>3</v>
      </c>
      <c r="LR18" s="7">
        <v>3</v>
      </c>
      <c r="LS18" s="7">
        <v>3</v>
      </c>
      <c r="LT18" s="9">
        <v>3</v>
      </c>
      <c r="LU18" s="9">
        <v>3</v>
      </c>
      <c r="LV18" s="9">
        <v>3</v>
      </c>
      <c r="LW18" s="9">
        <v>3</v>
      </c>
      <c r="LX18" s="9">
        <v>3</v>
      </c>
      <c r="LY18" s="9">
        <v>3</v>
      </c>
      <c r="LZ18" s="9">
        <v>3</v>
      </c>
      <c r="MA18" s="7">
        <v>3</v>
      </c>
      <c r="MB18" s="7">
        <v>3</v>
      </c>
      <c r="MC18" s="9">
        <v>3</v>
      </c>
      <c r="MD18" s="9">
        <v>3</v>
      </c>
      <c r="ME18" s="9">
        <v>1</v>
      </c>
      <c r="MF18" s="9">
        <v>3</v>
      </c>
      <c r="MG18" s="9">
        <v>3</v>
      </c>
      <c r="MH18" s="9">
        <v>3</v>
      </c>
      <c r="MI18" s="9">
        <v>3</v>
      </c>
      <c r="MJ18" s="9">
        <v>3</v>
      </c>
      <c r="MK18" s="9">
        <v>3</v>
      </c>
      <c r="ML18" s="9">
        <v>3</v>
      </c>
      <c r="MM18" s="9">
        <v>3</v>
      </c>
      <c r="MN18" s="9">
        <v>3</v>
      </c>
      <c r="MO18" s="9">
        <v>3</v>
      </c>
      <c r="MP18" s="9">
        <v>3</v>
      </c>
      <c r="MQ18" s="9">
        <v>3</v>
      </c>
      <c r="MR18" s="9">
        <v>3</v>
      </c>
      <c r="MS18" s="9">
        <v>3</v>
      </c>
      <c r="MT18" s="9">
        <v>3</v>
      </c>
      <c r="MU18" s="9">
        <v>3</v>
      </c>
      <c r="MV18" s="9">
        <v>3</v>
      </c>
      <c r="MW18" s="9">
        <v>3</v>
      </c>
      <c r="MX18" s="9">
        <v>3</v>
      </c>
      <c r="MY18" s="9">
        <v>3</v>
      </c>
      <c r="MZ18" s="9">
        <v>3</v>
      </c>
      <c r="NA18" s="9">
        <v>3</v>
      </c>
      <c r="NB18" s="9">
        <v>3</v>
      </c>
      <c r="NC18" s="9">
        <v>3</v>
      </c>
      <c r="ND18" s="9">
        <v>3</v>
      </c>
      <c r="NE18" s="9">
        <v>3</v>
      </c>
      <c r="NF18" s="9">
        <v>3</v>
      </c>
      <c r="NG18" s="9">
        <v>3</v>
      </c>
      <c r="NH18" s="9">
        <v>3</v>
      </c>
      <c r="NI18" s="9">
        <v>3</v>
      </c>
      <c r="NJ18" s="9">
        <v>3</v>
      </c>
      <c r="NK18" s="9">
        <v>3</v>
      </c>
      <c r="NL18" s="9">
        <v>3</v>
      </c>
      <c r="NM18" s="9">
        <v>3</v>
      </c>
      <c r="NN18" s="9">
        <v>3</v>
      </c>
      <c r="NO18" s="9">
        <v>3</v>
      </c>
      <c r="NP18" s="9">
        <v>3</v>
      </c>
      <c r="NQ18" s="9">
        <v>3</v>
      </c>
      <c r="NR18" s="9">
        <v>3</v>
      </c>
      <c r="NS18" s="9">
        <v>3</v>
      </c>
      <c r="NT18" s="9">
        <v>3</v>
      </c>
      <c r="NU18" s="9">
        <v>3</v>
      </c>
      <c r="NV18" s="9">
        <v>3</v>
      </c>
      <c r="NW18" s="9">
        <v>3</v>
      </c>
      <c r="NX18" s="9">
        <v>3</v>
      </c>
      <c r="NY18" s="9">
        <v>3</v>
      </c>
      <c r="NZ18" s="9">
        <v>3</v>
      </c>
      <c r="OA18" s="9">
        <v>3</v>
      </c>
      <c r="OB18" s="9">
        <v>3</v>
      </c>
      <c r="OC18" s="9">
        <v>3</v>
      </c>
      <c r="OD18" s="9">
        <v>3</v>
      </c>
      <c r="OE18" s="9">
        <v>3</v>
      </c>
      <c r="OF18" s="9">
        <v>3</v>
      </c>
      <c r="OG18" s="9">
        <v>3</v>
      </c>
      <c r="OH18" s="9">
        <v>3</v>
      </c>
      <c r="OI18" s="9">
        <v>3</v>
      </c>
      <c r="OJ18" s="9">
        <v>3</v>
      </c>
      <c r="OK18" s="9">
        <v>3</v>
      </c>
      <c r="OL18" s="9">
        <v>3</v>
      </c>
      <c r="OM18" s="9">
        <v>3</v>
      </c>
      <c r="ON18" s="9">
        <v>1</v>
      </c>
      <c r="OO18" s="9">
        <v>3</v>
      </c>
      <c r="OP18" s="9">
        <v>3</v>
      </c>
      <c r="OQ18" s="9">
        <v>3</v>
      </c>
      <c r="OR18" s="9">
        <v>3</v>
      </c>
      <c r="OS18" s="9">
        <v>3</v>
      </c>
      <c r="OT18" s="7">
        <v>3</v>
      </c>
      <c r="OU18" s="9">
        <v>3</v>
      </c>
      <c r="OV18" s="9">
        <v>3</v>
      </c>
      <c r="OW18" s="9">
        <v>3</v>
      </c>
      <c r="OX18" s="9">
        <v>3</v>
      </c>
      <c r="OY18" s="9">
        <v>3</v>
      </c>
      <c r="OZ18" s="9">
        <v>3</v>
      </c>
      <c r="PA18" s="9">
        <v>3</v>
      </c>
      <c r="PB18" s="9">
        <v>3</v>
      </c>
      <c r="PC18" s="9">
        <v>3</v>
      </c>
      <c r="PD18" s="9">
        <v>3</v>
      </c>
      <c r="PE18" s="9">
        <v>3</v>
      </c>
      <c r="PF18" s="7">
        <v>1</v>
      </c>
      <c r="PG18" s="9">
        <v>3</v>
      </c>
      <c r="PH18" s="9">
        <v>1</v>
      </c>
      <c r="PI18" s="9">
        <v>3</v>
      </c>
      <c r="PJ18" s="7">
        <v>1</v>
      </c>
      <c r="PK18" s="9">
        <v>1</v>
      </c>
      <c r="PL18" s="9">
        <v>3</v>
      </c>
    </row>
    <row r="19" spans="1:428" s="10" customFormat="1" ht="18" customHeight="1">
      <c r="A19" s="77"/>
      <c r="B19" s="6" t="s">
        <v>15</v>
      </c>
      <c r="C19" s="3" t="s">
        <v>37</v>
      </c>
      <c r="D19" s="21">
        <f t="shared" si="0"/>
        <v>396</v>
      </c>
      <c r="E19" s="9">
        <v>3</v>
      </c>
      <c r="F19" s="9">
        <v>3</v>
      </c>
      <c r="G19" s="7">
        <v>3</v>
      </c>
      <c r="H19" s="9">
        <v>3</v>
      </c>
      <c r="I19" s="9">
        <v>3</v>
      </c>
      <c r="J19" s="9">
        <v>3</v>
      </c>
      <c r="K19" s="9">
        <v>3</v>
      </c>
      <c r="L19" s="7">
        <v>3</v>
      </c>
      <c r="M19" s="7">
        <v>3</v>
      </c>
      <c r="N19" s="9">
        <v>3</v>
      </c>
      <c r="O19" s="9">
        <v>3</v>
      </c>
      <c r="P19" s="9">
        <v>3</v>
      </c>
      <c r="Q19" s="9">
        <v>3</v>
      </c>
      <c r="R19" s="9">
        <v>3</v>
      </c>
      <c r="S19" s="9">
        <v>3</v>
      </c>
      <c r="T19" s="7">
        <v>3</v>
      </c>
      <c r="U19" s="9">
        <v>3</v>
      </c>
      <c r="V19" s="9">
        <v>3</v>
      </c>
      <c r="W19" s="9">
        <v>3</v>
      </c>
      <c r="X19" s="9">
        <v>3</v>
      </c>
      <c r="Y19" s="9">
        <v>3</v>
      </c>
      <c r="Z19" s="9">
        <v>3</v>
      </c>
      <c r="AA19" s="7">
        <v>3</v>
      </c>
      <c r="AB19" s="7">
        <v>3</v>
      </c>
      <c r="AC19" s="9">
        <v>3</v>
      </c>
      <c r="AD19" s="9">
        <v>3</v>
      </c>
      <c r="AE19" s="9">
        <v>3</v>
      </c>
      <c r="AF19" s="9">
        <v>3</v>
      </c>
      <c r="AG19" s="9">
        <v>3</v>
      </c>
      <c r="AH19" s="9">
        <v>3</v>
      </c>
      <c r="AI19" s="9">
        <v>3</v>
      </c>
      <c r="AJ19" s="7">
        <v>1</v>
      </c>
      <c r="AK19" s="7">
        <v>3</v>
      </c>
      <c r="AL19" s="9">
        <v>3</v>
      </c>
      <c r="AM19" s="9">
        <v>3</v>
      </c>
      <c r="AN19" s="7">
        <v>1</v>
      </c>
      <c r="AO19" s="7">
        <v>3</v>
      </c>
      <c r="AP19" s="7">
        <v>3</v>
      </c>
      <c r="AQ19" s="7">
        <v>3</v>
      </c>
      <c r="AR19" s="9">
        <v>3</v>
      </c>
      <c r="AS19" s="9">
        <v>3</v>
      </c>
      <c r="AT19" s="9">
        <v>3</v>
      </c>
      <c r="AU19" s="7">
        <v>3</v>
      </c>
      <c r="AV19" s="7">
        <v>3</v>
      </c>
      <c r="AW19" s="7">
        <v>3</v>
      </c>
      <c r="AX19" s="9">
        <v>3</v>
      </c>
      <c r="AY19" s="9">
        <v>3</v>
      </c>
      <c r="AZ19" s="9">
        <v>3</v>
      </c>
      <c r="BA19" s="9">
        <v>3</v>
      </c>
      <c r="BB19" s="9">
        <v>3</v>
      </c>
      <c r="BC19" s="9">
        <v>3</v>
      </c>
      <c r="BD19" s="9">
        <v>3</v>
      </c>
      <c r="BE19" s="9">
        <v>3</v>
      </c>
      <c r="BF19" s="9">
        <v>3</v>
      </c>
      <c r="BG19" s="9">
        <v>3</v>
      </c>
      <c r="BH19" s="9">
        <v>3</v>
      </c>
      <c r="BI19" s="9">
        <v>3</v>
      </c>
      <c r="BJ19" s="7">
        <v>3</v>
      </c>
      <c r="BK19" s="9">
        <v>3</v>
      </c>
      <c r="BL19" s="9">
        <v>3</v>
      </c>
      <c r="BM19" s="9">
        <v>3</v>
      </c>
      <c r="BN19" s="9">
        <v>3</v>
      </c>
      <c r="BO19" s="9">
        <v>3</v>
      </c>
      <c r="BP19" s="9">
        <v>3</v>
      </c>
      <c r="BQ19" s="9">
        <v>3</v>
      </c>
      <c r="BR19" s="9">
        <v>3</v>
      </c>
      <c r="BS19" s="9">
        <v>3</v>
      </c>
      <c r="BT19" s="7">
        <v>3</v>
      </c>
      <c r="BU19" s="7">
        <v>3</v>
      </c>
      <c r="BV19" s="9">
        <v>3</v>
      </c>
      <c r="BW19" s="9">
        <v>3</v>
      </c>
      <c r="BX19" s="9">
        <v>3</v>
      </c>
      <c r="BY19" s="9">
        <v>3</v>
      </c>
      <c r="BZ19" s="7">
        <v>3</v>
      </c>
      <c r="CA19" s="7">
        <v>3</v>
      </c>
      <c r="CB19" s="9">
        <v>3</v>
      </c>
      <c r="CC19" s="7">
        <v>3</v>
      </c>
      <c r="CD19" s="7">
        <v>3</v>
      </c>
      <c r="CE19" s="7">
        <v>3</v>
      </c>
      <c r="CF19" s="9">
        <v>3</v>
      </c>
      <c r="CG19" s="9">
        <v>3</v>
      </c>
      <c r="CH19" s="9">
        <v>3</v>
      </c>
      <c r="CI19" s="9">
        <v>3</v>
      </c>
      <c r="CJ19" s="9">
        <v>3</v>
      </c>
      <c r="CK19" s="9">
        <v>3</v>
      </c>
      <c r="CL19" s="9">
        <v>3</v>
      </c>
      <c r="CM19" s="9">
        <v>3</v>
      </c>
      <c r="CN19" s="9">
        <v>3</v>
      </c>
      <c r="CO19" s="9">
        <v>3</v>
      </c>
      <c r="CP19" s="9">
        <v>3</v>
      </c>
      <c r="CQ19" s="9">
        <v>3</v>
      </c>
      <c r="CR19" s="9">
        <v>3</v>
      </c>
      <c r="CS19" s="9">
        <v>3</v>
      </c>
      <c r="CT19" s="9">
        <v>3</v>
      </c>
      <c r="CU19" s="9">
        <v>3</v>
      </c>
      <c r="CV19" s="9">
        <v>3</v>
      </c>
      <c r="CW19" s="9">
        <v>3</v>
      </c>
      <c r="CX19" s="9">
        <v>3</v>
      </c>
      <c r="CY19" s="9">
        <v>3</v>
      </c>
      <c r="CZ19" s="9">
        <v>3</v>
      </c>
      <c r="DA19" s="9">
        <v>3</v>
      </c>
      <c r="DB19" s="9">
        <v>3</v>
      </c>
      <c r="DC19" s="9">
        <v>3</v>
      </c>
      <c r="DD19" s="9">
        <v>3</v>
      </c>
      <c r="DE19" s="9">
        <v>3</v>
      </c>
      <c r="DF19" s="9">
        <v>3</v>
      </c>
      <c r="DG19" s="9">
        <v>3</v>
      </c>
      <c r="DH19" s="9">
        <v>3</v>
      </c>
      <c r="DI19" s="9">
        <v>3</v>
      </c>
      <c r="DJ19" s="9">
        <v>3</v>
      </c>
      <c r="DK19" s="9">
        <v>3</v>
      </c>
      <c r="DL19" s="9">
        <v>3</v>
      </c>
      <c r="DM19" s="9">
        <v>3</v>
      </c>
      <c r="DN19" s="9">
        <v>3</v>
      </c>
      <c r="DO19" s="9">
        <v>3</v>
      </c>
      <c r="DP19" s="9">
        <v>3</v>
      </c>
      <c r="DQ19" s="9">
        <v>3</v>
      </c>
      <c r="DR19" s="9">
        <v>3</v>
      </c>
      <c r="DS19" s="9">
        <v>3</v>
      </c>
      <c r="DT19" s="9">
        <v>3</v>
      </c>
      <c r="DU19" s="9">
        <v>3</v>
      </c>
      <c r="DV19" s="9">
        <v>3</v>
      </c>
      <c r="DW19" s="9">
        <v>3</v>
      </c>
      <c r="DX19" s="9">
        <v>3</v>
      </c>
      <c r="DY19" s="9">
        <v>3</v>
      </c>
      <c r="DZ19" s="9">
        <v>3</v>
      </c>
      <c r="EA19" s="9">
        <v>3</v>
      </c>
      <c r="EB19" s="9">
        <v>3</v>
      </c>
      <c r="EC19" s="9">
        <v>3</v>
      </c>
      <c r="ED19" s="9">
        <v>3</v>
      </c>
      <c r="EE19" s="9">
        <v>3</v>
      </c>
      <c r="EF19" s="9">
        <v>3</v>
      </c>
      <c r="EG19" s="9">
        <v>1</v>
      </c>
      <c r="EH19" s="9">
        <v>3</v>
      </c>
      <c r="EI19" s="9">
        <v>3</v>
      </c>
      <c r="EJ19" s="9">
        <v>3</v>
      </c>
      <c r="EK19" s="9">
        <v>3</v>
      </c>
      <c r="EL19" s="9">
        <v>3</v>
      </c>
      <c r="EM19" s="9">
        <v>3</v>
      </c>
      <c r="EN19" s="9">
        <v>3</v>
      </c>
      <c r="EO19" s="9">
        <v>3</v>
      </c>
      <c r="EP19" s="9">
        <v>3</v>
      </c>
      <c r="EQ19" s="9">
        <v>3</v>
      </c>
      <c r="ER19" s="9">
        <v>3</v>
      </c>
      <c r="ES19" s="9">
        <v>3</v>
      </c>
      <c r="ET19" s="9">
        <v>3</v>
      </c>
      <c r="EU19" s="9">
        <v>3</v>
      </c>
      <c r="EV19" s="9">
        <v>3</v>
      </c>
      <c r="EW19" s="9">
        <v>3</v>
      </c>
      <c r="EX19" s="9">
        <v>3</v>
      </c>
      <c r="EY19" s="9">
        <v>3</v>
      </c>
      <c r="EZ19" s="9">
        <v>3</v>
      </c>
      <c r="FA19" s="9">
        <v>1</v>
      </c>
      <c r="FB19" s="9">
        <v>3</v>
      </c>
      <c r="FC19" s="9">
        <v>3</v>
      </c>
      <c r="FD19" s="9">
        <v>3</v>
      </c>
      <c r="FE19" s="9">
        <v>3</v>
      </c>
      <c r="FF19" s="9">
        <v>3</v>
      </c>
      <c r="FG19" s="9">
        <v>3</v>
      </c>
      <c r="FH19" s="9">
        <v>3</v>
      </c>
      <c r="FI19" s="9">
        <v>3</v>
      </c>
      <c r="FJ19" s="9">
        <v>3</v>
      </c>
      <c r="FK19" s="9">
        <v>3</v>
      </c>
      <c r="FL19" s="9">
        <v>3</v>
      </c>
      <c r="FM19" s="9">
        <v>0</v>
      </c>
      <c r="FN19" s="9">
        <v>3</v>
      </c>
      <c r="FO19" s="9">
        <v>3</v>
      </c>
      <c r="FP19" s="9">
        <v>3</v>
      </c>
      <c r="FQ19" s="9">
        <v>3</v>
      </c>
      <c r="FR19" s="9">
        <v>3</v>
      </c>
      <c r="FS19" s="9">
        <v>3</v>
      </c>
      <c r="FT19" s="9">
        <v>3</v>
      </c>
      <c r="FU19" s="9">
        <v>3</v>
      </c>
      <c r="FV19" s="9">
        <v>3</v>
      </c>
      <c r="FW19" s="9">
        <v>3</v>
      </c>
      <c r="FX19" s="9">
        <v>3</v>
      </c>
      <c r="FY19" s="9">
        <v>3</v>
      </c>
      <c r="FZ19" s="9">
        <v>3</v>
      </c>
      <c r="GA19" s="9">
        <v>3</v>
      </c>
      <c r="GB19" s="9">
        <v>3</v>
      </c>
      <c r="GC19" s="9">
        <v>3</v>
      </c>
      <c r="GD19" s="9">
        <v>3</v>
      </c>
      <c r="GE19" s="9">
        <v>3</v>
      </c>
      <c r="GF19" s="9">
        <v>3</v>
      </c>
      <c r="GG19" s="9">
        <v>3</v>
      </c>
      <c r="GH19" s="9">
        <v>3</v>
      </c>
      <c r="GI19" s="9">
        <v>3</v>
      </c>
      <c r="GJ19" s="9">
        <v>3</v>
      </c>
      <c r="GK19" s="9">
        <v>3</v>
      </c>
      <c r="GL19" s="9">
        <v>3</v>
      </c>
      <c r="GM19" s="9">
        <v>3</v>
      </c>
      <c r="GN19" s="9">
        <v>1</v>
      </c>
      <c r="GO19" s="9">
        <v>3</v>
      </c>
      <c r="GP19" s="9">
        <v>3</v>
      </c>
      <c r="GQ19" s="9">
        <v>3</v>
      </c>
      <c r="GR19" s="9">
        <v>3</v>
      </c>
      <c r="GS19" s="9">
        <v>3</v>
      </c>
      <c r="GT19" s="9">
        <v>3</v>
      </c>
      <c r="GU19" s="9">
        <v>3</v>
      </c>
      <c r="GV19" s="9">
        <v>3</v>
      </c>
      <c r="GW19" s="9">
        <v>3</v>
      </c>
      <c r="GX19" s="9">
        <v>3</v>
      </c>
      <c r="GY19" s="9">
        <v>3</v>
      </c>
      <c r="GZ19" s="9">
        <v>3</v>
      </c>
      <c r="HA19" s="9">
        <v>3</v>
      </c>
      <c r="HB19" s="9">
        <v>3</v>
      </c>
      <c r="HC19" s="9">
        <v>3</v>
      </c>
      <c r="HD19" s="9">
        <v>3</v>
      </c>
      <c r="HE19" s="9">
        <v>3</v>
      </c>
      <c r="HF19" s="9">
        <v>3</v>
      </c>
      <c r="HG19" s="9">
        <v>3</v>
      </c>
      <c r="HH19" s="9">
        <v>3</v>
      </c>
      <c r="HI19" s="9">
        <v>3</v>
      </c>
      <c r="HJ19" s="9">
        <v>3</v>
      </c>
      <c r="HK19" s="9">
        <v>3</v>
      </c>
      <c r="HL19" s="9">
        <v>1</v>
      </c>
      <c r="HM19" s="9">
        <v>1</v>
      </c>
      <c r="HN19" s="9">
        <v>3</v>
      </c>
      <c r="HO19" s="9">
        <v>3</v>
      </c>
      <c r="HP19" s="9">
        <v>3</v>
      </c>
      <c r="HQ19" s="9">
        <v>3</v>
      </c>
      <c r="HR19" s="9">
        <v>3</v>
      </c>
      <c r="HS19" s="9">
        <v>3</v>
      </c>
      <c r="HT19" s="9">
        <v>3</v>
      </c>
      <c r="HU19" s="9">
        <v>3</v>
      </c>
      <c r="HV19" s="9">
        <v>3</v>
      </c>
      <c r="HW19" s="9">
        <v>3</v>
      </c>
      <c r="HX19" s="9">
        <v>3</v>
      </c>
      <c r="HY19" s="9">
        <v>3</v>
      </c>
      <c r="HZ19" s="9">
        <v>3</v>
      </c>
      <c r="IA19" s="9">
        <v>3</v>
      </c>
      <c r="IB19" s="9">
        <v>3</v>
      </c>
      <c r="IC19" s="9">
        <v>3</v>
      </c>
      <c r="ID19" s="9">
        <v>3</v>
      </c>
      <c r="IE19" s="9">
        <v>3</v>
      </c>
      <c r="IF19" s="9">
        <v>3</v>
      </c>
      <c r="IG19" s="9">
        <v>3</v>
      </c>
      <c r="IH19" s="9">
        <v>3</v>
      </c>
      <c r="II19" s="9">
        <v>1</v>
      </c>
      <c r="IJ19" s="9">
        <v>3</v>
      </c>
      <c r="IK19" s="7">
        <v>3</v>
      </c>
      <c r="IL19" s="9">
        <v>3</v>
      </c>
      <c r="IM19" s="9">
        <v>3</v>
      </c>
      <c r="IN19" s="7">
        <v>3</v>
      </c>
      <c r="IO19" s="7">
        <v>1</v>
      </c>
      <c r="IP19" s="9">
        <v>3</v>
      </c>
      <c r="IQ19" s="7">
        <v>3</v>
      </c>
      <c r="IR19" s="7">
        <v>3</v>
      </c>
      <c r="IS19" s="9">
        <v>3</v>
      </c>
      <c r="IT19" s="7">
        <v>3</v>
      </c>
      <c r="IU19" s="7">
        <v>3</v>
      </c>
      <c r="IV19" s="9">
        <v>3</v>
      </c>
      <c r="IW19" s="7">
        <v>3</v>
      </c>
      <c r="IX19" s="9">
        <v>3</v>
      </c>
      <c r="IY19" s="9">
        <v>3</v>
      </c>
      <c r="IZ19" s="7">
        <v>3</v>
      </c>
      <c r="JA19" s="7">
        <v>3</v>
      </c>
      <c r="JB19" s="7">
        <v>3</v>
      </c>
      <c r="JC19" s="9">
        <v>3</v>
      </c>
      <c r="JD19" s="9">
        <v>3</v>
      </c>
      <c r="JE19" s="7">
        <v>3</v>
      </c>
      <c r="JF19" s="9">
        <v>3</v>
      </c>
      <c r="JG19" s="9">
        <v>3</v>
      </c>
      <c r="JH19" s="7">
        <v>3</v>
      </c>
      <c r="JI19" s="9">
        <v>3</v>
      </c>
      <c r="JJ19" s="7">
        <v>3</v>
      </c>
      <c r="JK19" s="9">
        <v>3</v>
      </c>
      <c r="JL19" s="7">
        <v>1</v>
      </c>
      <c r="JM19" s="7">
        <v>3</v>
      </c>
      <c r="JN19" s="7">
        <v>1</v>
      </c>
      <c r="JO19" s="9">
        <v>3</v>
      </c>
      <c r="JP19" s="9">
        <v>3</v>
      </c>
      <c r="JQ19" s="9">
        <v>3</v>
      </c>
      <c r="JR19" s="7">
        <v>3</v>
      </c>
      <c r="JS19" s="7">
        <v>3</v>
      </c>
      <c r="JT19" s="7">
        <v>3</v>
      </c>
      <c r="JU19" s="7">
        <v>1</v>
      </c>
      <c r="JV19" s="9">
        <v>3</v>
      </c>
      <c r="JW19" s="9">
        <v>3</v>
      </c>
      <c r="JX19" s="7">
        <v>3</v>
      </c>
      <c r="JY19" s="7">
        <v>3</v>
      </c>
      <c r="JZ19" s="7">
        <v>3</v>
      </c>
      <c r="KA19" s="7">
        <v>3</v>
      </c>
      <c r="KB19" s="7">
        <v>3</v>
      </c>
      <c r="KC19" s="7">
        <v>1</v>
      </c>
      <c r="KD19" s="7">
        <v>3</v>
      </c>
      <c r="KE19" s="7">
        <v>3</v>
      </c>
      <c r="KF19" s="7">
        <v>3</v>
      </c>
      <c r="KG19" s="7">
        <v>3</v>
      </c>
      <c r="KH19" s="7">
        <v>3</v>
      </c>
      <c r="KI19" s="7">
        <v>3</v>
      </c>
      <c r="KJ19" s="7">
        <v>3</v>
      </c>
      <c r="KK19" s="7">
        <v>3</v>
      </c>
      <c r="KL19" s="7">
        <v>3</v>
      </c>
      <c r="KM19" s="7">
        <v>3</v>
      </c>
      <c r="KN19" s="7">
        <v>3</v>
      </c>
      <c r="KO19" s="7">
        <v>3</v>
      </c>
      <c r="KP19" s="7">
        <v>3</v>
      </c>
      <c r="KQ19" s="7">
        <v>3</v>
      </c>
      <c r="KR19" s="7">
        <v>1</v>
      </c>
      <c r="KS19" s="7">
        <v>3</v>
      </c>
      <c r="KT19" s="7">
        <v>3</v>
      </c>
      <c r="KU19" s="7">
        <v>3</v>
      </c>
      <c r="KV19" s="7">
        <v>3</v>
      </c>
      <c r="KW19" s="7">
        <v>1</v>
      </c>
      <c r="KX19" s="7">
        <v>3</v>
      </c>
      <c r="KY19" s="9">
        <v>3</v>
      </c>
      <c r="KZ19" s="7">
        <v>1</v>
      </c>
      <c r="LA19" s="7">
        <v>3</v>
      </c>
      <c r="LB19" s="9">
        <v>3</v>
      </c>
      <c r="LC19" s="9">
        <v>1</v>
      </c>
      <c r="LD19" s="9">
        <v>3</v>
      </c>
      <c r="LE19" s="7">
        <v>3</v>
      </c>
      <c r="LF19" s="9">
        <v>3</v>
      </c>
      <c r="LG19" s="9">
        <v>1</v>
      </c>
      <c r="LH19" s="9">
        <v>3</v>
      </c>
      <c r="LI19" s="9">
        <v>3</v>
      </c>
      <c r="LJ19" s="9">
        <v>1</v>
      </c>
      <c r="LK19" s="9">
        <v>3</v>
      </c>
      <c r="LL19" s="9">
        <v>1</v>
      </c>
      <c r="LM19" s="7">
        <v>3</v>
      </c>
      <c r="LN19" s="9">
        <v>3</v>
      </c>
      <c r="LO19" s="7">
        <v>3</v>
      </c>
      <c r="LP19" s="9">
        <v>3</v>
      </c>
      <c r="LQ19" s="9">
        <v>3</v>
      </c>
      <c r="LR19" s="7">
        <v>3</v>
      </c>
      <c r="LS19" s="7">
        <v>1</v>
      </c>
      <c r="LT19" s="9">
        <v>3</v>
      </c>
      <c r="LU19" s="9">
        <v>3</v>
      </c>
      <c r="LV19" s="9">
        <v>3</v>
      </c>
      <c r="LW19" s="9">
        <v>3</v>
      </c>
      <c r="LX19" s="9">
        <v>3</v>
      </c>
      <c r="LY19" s="9">
        <v>3</v>
      </c>
      <c r="LZ19" s="9">
        <v>3</v>
      </c>
      <c r="MA19" s="7">
        <v>3</v>
      </c>
      <c r="MB19" s="7">
        <v>3</v>
      </c>
      <c r="MC19" s="9">
        <v>3</v>
      </c>
      <c r="MD19" s="9">
        <v>3</v>
      </c>
      <c r="ME19" s="9">
        <v>3</v>
      </c>
      <c r="MF19" s="9">
        <v>3</v>
      </c>
      <c r="MG19" s="9">
        <v>3</v>
      </c>
      <c r="MH19" s="9">
        <v>3</v>
      </c>
      <c r="MI19" s="9">
        <v>3</v>
      </c>
      <c r="MJ19" s="9">
        <v>3</v>
      </c>
      <c r="MK19" s="9">
        <v>3</v>
      </c>
      <c r="ML19" s="9">
        <v>3</v>
      </c>
      <c r="MM19" s="9">
        <v>3</v>
      </c>
      <c r="MN19" s="9">
        <v>3</v>
      </c>
      <c r="MO19" s="9">
        <v>3</v>
      </c>
      <c r="MP19" s="9">
        <v>3</v>
      </c>
      <c r="MQ19" s="9">
        <v>3</v>
      </c>
      <c r="MR19" s="9">
        <v>3</v>
      </c>
      <c r="MS19" s="9">
        <v>3</v>
      </c>
      <c r="MT19" s="9">
        <v>1</v>
      </c>
      <c r="MU19" s="9">
        <v>3</v>
      </c>
      <c r="MV19" s="9">
        <v>3</v>
      </c>
      <c r="MW19" s="9">
        <v>3</v>
      </c>
      <c r="MX19" s="9">
        <v>3</v>
      </c>
      <c r="MY19" s="9">
        <v>3</v>
      </c>
      <c r="MZ19" s="9">
        <v>3</v>
      </c>
      <c r="NA19" s="9">
        <v>3</v>
      </c>
      <c r="NB19" s="9">
        <v>3</v>
      </c>
      <c r="NC19" s="9">
        <v>3</v>
      </c>
      <c r="ND19" s="9">
        <v>3</v>
      </c>
      <c r="NE19" s="9">
        <v>3</v>
      </c>
      <c r="NF19" s="9">
        <v>3</v>
      </c>
      <c r="NG19" s="9">
        <v>3</v>
      </c>
      <c r="NH19" s="9">
        <v>3</v>
      </c>
      <c r="NI19" s="9">
        <v>3</v>
      </c>
      <c r="NJ19" s="9">
        <v>3</v>
      </c>
      <c r="NK19" s="9">
        <v>3</v>
      </c>
      <c r="NL19" s="9">
        <v>3</v>
      </c>
      <c r="NM19" s="9">
        <v>3</v>
      </c>
      <c r="NN19" s="9">
        <v>3</v>
      </c>
      <c r="NO19" s="9">
        <v>3</v>
      </c>
      <c r="NP19" s="9">
        <v>3</v>
      </c>
      <c r="NQ19" s="9">
        <v>3</v>
      </c>
      <c r="NR19" s="9">
        <v>3</v>
      </c>
      <c r="NS19" s="9">
        <v>3</v>
      </c>
      <c r="NT19" s="9">
        <v>3</v>
      </c>
      <c r="NU19" s="9">
        <v>3</v>
      </c>
      <c r="NV19" s="9">
        <v>3</v>
      </c>
      <c r="NW19" s="9">
        <v>3</v>
      </c>
      <c r="NX19" s="9">
        <v>3</v>
      </c>
      <c r="NY19" s="9">
        <v>3</v>
      </c>
      <c r="NZ19" s="9">
        <v>3</v>
      </c>
      <c r="OA19" s="9">
        <v>3</v>
      </c>
      <c r="OB19" s="9">
        <v>3</v>
      </c>
      <c r="OC19" s="9">
        <v>3</v>
      </c>
      <c r="OD19" s="9">
        <v>3</v>
      </c>
      <c r="OE19" s="9">
        <v>3</v>
      </c>
      <c r="OF19" s="9">
        <v>3</v>
      </c>
      <c r="OG19" s="9">
        <v>3</v>
      </c>
      <c r="OH19" s="9">
        <v>3</v>
      </c>
      <c r="OI19" s="9">
        <v>3</v>
      </c>
      <c r="OJ19" s="9">
        <v>3</v>
      </c>
      <c r="OK19" s="9">
        <v>3</v>
      </c>
      <c r="OL19" s="9">
        <v>3</v>
      </c>
      <c r="OM19" s="9">
        <v>3</v>
      </c>
      <c r="ON19" s="9">
        <v>3</v>
      </c>
      <c r="OO19" s="9">
        <v>3</v>
      </c>
      <c r="OP19" s="9">
        <v>1</v>
      </c>
      <c r="OQ19" s="9">
        <v>3</v>
      </c>
      <c r="OR19" s="9">
        <v>3</v>
      </c>
      <c r="OS19" s="9">
        <v>3</v>
      </c>
      <c r="OT19" s="7">
        <v>3</v>
      </c>
      <c r="OU19" s="9">
        <v>3</v>
      </c>
      <c r="OV19" s="9">
        <v>3</v>
      </c>
      <c r="OW19" s="9">
        <v>3</v>
      </c>
      <c r="OX19" s="9">
        <v>3</v>
      </c>
      <c r="OY19" s="9">
        <v>1</v>
      </c>
      <c r="OZ19" s="9">
        <v>3</v>
      </c>
      <c r="PA19" s="9">
        <v>3</v>
      </c>
      <c r="PB19" s="9">
        <v>3</v>
      </c>
      <c r="PC19" s="9">
        <v>3</v>
      </c>
      <c r="PD19" s="9">
        <v>3</v>
      </c>
      <c r="PE19" s="9">
        <v>3</v>
      </c>
      <c r="PF19" s="7">
        <v>3</v>
      </c>
      <c r="PG19" s="9">
        <v>3</v>
      </c>
      <c r="PH19" s="9">
        <v>3</v>
      </c>
      <c r="PI19" s="9">
        <v>3</v>
      </c>
      <c r="PJ19" s="7">
        <v>1</v>
      </c>
      <c r="PK19" s="9">
        <v>1</v>
      </c>
      <c r="PL19" s="9">
        <v>1</v>
      </c>
    </row>
    <row r="20" spans="1:428" s="10" customFormat="1" ht="18" customHeight="1">
      <c r="A20" s="77"/>
      <c r="B20" s="6" t="s">
        <v>56</v>
      </c>
      <c r="C20" s="3" t="s">
        <v>46</v>
      </c>
      <c r="D20" s="21">
        <f t="shared" si="0"/>
        <v>411</v>
      </c>
      <c r="E20" s="9">
        <v>3</v>
      </c>
      <c r="F20" s="9">
        <v>3</v>
      </c>
      <c r="G20" s="7">
        <v>3</v>
      </c>
      <c r="H20" s="9">
        <v>3</v>
      </c>
      <c r="I20" s="9">
        <v>3</v>
      </c>
      <c r="J20" s="9">
        <v>3</v>
      </c>
      <c r="K20" s="9">
        <v>3</v>
      </c>
      <c r="L20" s="7">
        <v>3</v>
      </c>
      <c r="M20" s="7">
        <v>3</v>
      </c>
      <c r="N20" s="9">
        <v>3</v>
      </c>
      <c r="O20" s="9">
        <v>3</v>
      </c>
      <c r="P20" s="9">
        <v>3</v>
      </c>
      <c r="Q20" s="9">
        <v>3</v>
      </c>
      <c r="R20" s="9">
        <v>3</v>
      </c>
      <c r="S20" s="9">
        <v>3</v>
      </c>
      <c r="T20" s="7">
        <v>3</v>
      </c>
      <c r="U20" s="9">
        <v>3</v>
      </c>
      <c r="V20" s="9">
        <v>3</v>
      </c>
      <c r="W20" s="9">
        <v>3</v>
      </c>
      <c r="X20" s="9">
        <v>3</v>
      </c>
      <c r="Y20" s="9">
        <v>3</v>
      </c>
      <c r="Z20" s="9">
        <v>3</v>
      </c>
      <c r="AA20" s="7">
        <v>3</v>
      </c>
      <c r="AB20" s="7">
        <v>3</v>
      </c>
      <c r="AC20" s="9">
        <v>3</v>
      </c>
      <c r="AD20" s="9">
        <v>3</v>
      </c>
      <c r="AE20" s="9">
        <v>3</v>
      </c>
      <c r="AF20" s="9">
        <v>3</v>
      </c>
      <c r="AG20" s="9">
        <v>3</v>
      </c>
      <c r="AH20" s="9">
        <v>3</v>
      </c>
      <c r="AI20" s="9">
        <v>3</v>
      </c>
      <c r="AJ20" s="7">
        <v>3</v>
      </c>
      <c r="AK20" s="7">
        <v>3</v>
      </c>
      <c r="AL20" s="9">
        <v>3</v>
      </c>
      <c r="AM20" s="9">
        <v>3</v>
      </c>
      <c r="AN20" s="7">
        <v>3</v>
      </c>
      <c r="AO20" s="7">
        <v>3</v>
      </c>
      <c r="AP20" s="7">
        <v>3</v>
      </c>
      <c r="AQ20" s="7">
        <v>3</v>
      </c>
      <c r="AR20" s="9">
        <v>3</v>
      </c>
      <c r="AS20" s="9">
        <v>3</v>
      </c>
      <c r="AT20" s="9">
        <v>3</v>
      </c>
      <c r="AU20" s="7">
        <v>3</v>
      </c>
      <c r="AV20" s="7">
        <v>3</v>
      </c>
      <c r="AW20" s="7">
        <v>3</v>
      </c>
      <c r="AX20" s="9">
        <v>3</v>
      </c>
      <c r="AY20" s="9">
        <v>3</v>
      </c>
      <c r="AZ20" s="9">
        <v>3</v>
      </c>
      <c r="BA20" s="9">
        <v>3</v>
      </c>
      <c r="BB20" s="9">
        <v>3</v>
      </c>
      <c r="BC20" s="9">
        <v>3</v>
      </c>
      <c r="BD20" s="9">
        <v>3</v>
      </c>
      <c r="BE20" s="9">
        <v>3</v>
      </c>
      <c r="BF20" s="9">
        <v>3</v>
      </c>
      <c r="BG20" s="9">
        <v>3</v>
      </c>
      <c r="BH20" s="9">
        <v>3</v>
      </c>
      <c r="BI20" s="9">
        <v>3</v>
      </c>
      <c r="BJ20" s="7">
        <v>3</v>
      </c>
      <c r="BK20" s="9">
        <v>3</v>
      </c>
      <c r="BL20" s="9">
        <v>3</v>
      </c>
      <c r="BM20" s="9">
        <v>3</v>
      </c>
      <c r="BN20" s="9">
        <v>3</v>
      </c>
      <c r="BO20" s="9">
        <v>3</v>
      </c>
      <c r="BP20" s="9">
        <v>3</v>
      </c>
      <c r="BQ20" s="9">
        <v>3</v>
      </c>
      <c r="BR20" s="9">
        <v>3</v>
      </c>
      <c r="BS20" s="9">
        <v>3</v>
      </c>
      <c r="BT20" s="7">
        <v>3</v>
      </c>
      <c r="BU20" s="7">
        <v>3</v>
      </c>
      <c r="BV20" s="9">
        <v>1</v>
      </c>
      <c r="BW20" s="9">
        <v>3</v>
      </c>
      <c r="BX20" s="9">
        <v>3</v>
      </c>
      <c r="BY20" s="9">
        <v>3</v>
      </c>
      <c r="BZ20" s="7">
        <v>3</v>
      </c>
      <c r="CA20" s="7">
        <v>3</v>
      </c>
      <c r="CB20" s="9">
        <v>3</v>
      </c>
      <c r="CC20" s="7">
        <v>3</v>
      </c>
      <c r="CD20" s="7">
        <v>3</v>
      </c>
      <c r="CE20" s="7">
        <v>3</v>
      </c>
      <c r="CF20" s="9">
        <v>3</v>
      </c>
      <c r="CG20" s="9">
        <v>3</v>
      </c>
      <c r="CH20" s="9">
        <v>3</v>
      </c>
      <c r="CI20" s="9">
        <v>3</v>
      </c>
      <c r="CJ20" s="9">
        <v>3</v>
      </c>
      <c r="CK20" s="9">
        <v>3</v>
      </c>
      <c r="CL20" s="9">
        <v>3</v>
      </c>
      <c r="CM20" s="9">
        <v>3</v>
      </c>
      <c r="CN20" s="9">
        <v>3</v>
      </c>
      <c r="CO20" s="9">
        <v>3</v>
      </c>
      <c r="CP20" s="9">
        <v>3</v>
      </c>
      <c r="CQ20" s="9">
        <v>3</v>
      </c>
      <c r="CR20" s="9">
        <v>3</v>
      </c>
      <c r="CS20" s="9">
        <v>3</v>
      </c>
      <c r="CT20" s="9">
        <v>3</v>
      </c>
      <c r="CU20" s="9">
        <v>3</v>
      </c>
      <c r="CV20" s="9">
        <v>3</v>
      </c>
      <c r="CW20" s="9">
        <v>3</v>
      </c>
      <c r="CX20" s="9">
        <v>3</v>
      </c>
      <c r="CY20" s="9">
        <v>3</v>
      </c>
      <c r="CZ20" s="9">
        <v>3</v>
      </c>
      <c r="DA20" s="9">
        <v>3</v>
      </c>
      <c r="DB20" s="9">
        <v>3</v>
      </c>
      <c r="DC20" s="9">
        <v>3</v>
      </c>
      <c r="DD20" s="9">
        <v>3</v>
      </c>
      <c r="DE20" s="9">
        <v>3</v>
      </c>
      <c r="DF20" s="9">
        <v>3</v>
      </c>
      <c r="DG20" s="9">
        <v>3</v>
      </c>
      <c r="DH20" s="9">
        <v>3</v>
      </c>
      <c r="DI20" s="9">
        <v>3</v>
      </c>
      <c r="DJ20" s="9">
        <v>3</v>
      </c>
      <c r="DK20" s="9">
        <v>3</v>
      </c>
      <c r="DL20" s="9">
        <v>3</v>
      </c>
      <c r="DM20" s="9">
        <v>3</v>
      </c>
      <c r="DN20" s="9">
        <v>3</v>
      </c>
      <c r="DO20" s="9">
        <v>3</v>
      </c>
      <c r="DP20" s="9">
        <v>3</v>
      </c>
      <c r="DQ20" s="9">
        <v>3</v>
      </c>
      <c r="DR20" s="9">
        <v>3</v>
      </c>
      <c r="DS20" s="9">
        <v>3</v>
      </c>
      <c r="DT20" s="9">
        <v>3</v>
      </c>
      <c r="DU20" s="9">
        <v>3</v>
      </c>
      <c r="DV20" s="9">
        <v>3</v>
      </c>
      <c r="DW20" s="9">
        <v>3</v>
      </c>
      <c r="DX20" s="9">
        <v>3</v>
      </c>
      <c r="DY20" s="9">
        <v>3</v>
      </c>
      <c r="DZ20" s="9">
        <v>3</v>
      </c>
      <c r="EA20" s="9">
        <v>3</v>
      </c>
      <c r="EB20" s="9">
        <v>3</v>
      </c>
      <c r="EC20" s="9">
        <v>3</v>
      </c>
      <c r="ED20" s="9">
        <v>3</v>
      </c>
      <c r="EE20" s="9">
        <v>3</v>
      </c>
      <c r="EF20" s="9">
        <v>3</v>
      </c>
      <c r="EG20" s="9">
        <v>3</v>
      </c>
      <c r="EH20" s="9">
        <v>3</v>
      </c>
      <c r="EI20" s="9">
        <v>3</v>
      </c>
      <c r="EJ20" s="9">
        <v>3</v>
      </c>
      <c r="EK20" s="9">
        <v>3</v>
      </c>
      <c r="EL20" s="9">
        <v>3</v>
      </c>
      <c r="EM20" s="9">
        <v>3</v>
      </c>
      <c r="EN20" s="9">
        <v>3</v>
      </c>
      <c r="EO20" s="9">
        <v>3</v>
      </c>
      <c r="EP20" s="9">
        <v>3</v>
      </c>
      <c r="EQ20" s="9">
        <v>3</v>
      </c>
      <c r="ER20" s="9">
        <v>3</v>
      </c>
      <c r="ES20" s="9">
        <v>3</v>
      </c>
      <c r="ET20" s="9">
        <v>3</v>
      </c>
      <c r="EU20" s="9">
        <v>3</v>
      </c>
      <c r="EV20" s="9">
        <v>3</v>
      </c>
      <c r="EW20" s="9">
        <v>3</v>
      </c>
      <c r="EX20" s="9">
        <v>3</v>
      </c>
      <c r="EY20" s="9">
        <v>3</v>
      </c>
      <c r="EZ20" s="9">
        <v>3</v>
      </c>
      <c r="FA20" s="9">
        <v>3</v>
      </c>
      <c r="FB20" s="9">
        <v>3</v>
      </c>
      <c r="FC20" s="9">
        <v>3</v>
      </c>
      <c r="FD20" s="9">
        <v>3</v>
      </c>
      <c r="FE20" s="9">
        <v>3</v>
      </c>
      <c r="FF20" s="9">
        <v>1</v>
      </c>
      <c r="FG20" s="9">
        <v>3</v>
      </c>
      <c r="FH20" s="9">
        <v>3</v>
      </c>
      <c r="FI20" s="9">
        <v>3</v>
      </c>
      <c r="FJ20" s="9">
        <v>3</v>
      </c>
      <c r="FK20" s="9">
        <v>3</v>
      </c>
      <c r="FL20" s="9">
        <v>3</v>
      </c>
      <c r="FM20" s="9">
        <v>3</v>
      </c>
      <c r="FN20" s="9">
        <v>3</v>
      </c>
      <c r="FO20" s="9">
        <v>3</v>
      </c>
      <c r="FP20" s="9">
        <v>3</v>
      </c>
      <c r="FQ20" s="9">
        <v>3</v>
      </c>
      <c r="FR20" s="9">
        <v>3</v>
      </c>
      <c r="FS20" s="9">
        <v>3</v>
      </c>
      <c r="FT20" s="9">
        <v>3</v>
      </c>
      <c r="FU20" s="9">
        <v>3</v>
      </c>
      <c r="FV20" s="9">
        <v>3</v>
      </c>
      <c r="FW20" s="9">
        <v>1</v>
      </c>
      <c r="FX20" s="9">
        <v>3</v>
      </c>
      <c r="FY20" s="9">
        <v>3</v>
      </c>
      <c r="FZ20" s="9">
        <v>3</v>
      </c>
      <c r="GA20" s="9">
        <v>3</v>
      </c>
      <c r="GB20" s="9">
        <v>3</v>
      </c>
      <c r="GC20" s="9">
        <v>3</v>
      </c>
      <c r="GD20" s="9">
        <v>3</v>
      </c>
      <c r="GE20" s="9">
        <v>3</v>
      </c>
      <c r="GF20" s="9">
        <v>3</v>
      </c>
      <c r="GG20" s="9">
        <v>1</v>
      </c>
      <c r="GH20" s="9">
        <v>3</v>
      </c>
      <c r="GI20" s="9">
        <v>3</v>
      </c>
      <c r="GJ20" s="9">
        <v>3</v>
      </c>
      <c r="GK20" s="9">
        <v>3</v>
      </c>
      <c r="GL20" s="9">
        <v>3</v>
      </c>
      <c r="GM20" s="9">
        <v>1</v>
      </c>
      <c r="GN20" s="9">
        <v>3</v>
      </c>
      <c r="GO20" s="9">
        <v>3</v>
      </c>
      <c r="GP20" s="9">
        <v>3</v>
      </c>
      <c r="GQ20" s="9">
        <v>3</v>
      </c>
      <c r="GR20" s="9">
        <v>3</v>
      </c>
      <c r="GS20" s="9">
        <v>3</v>
      </c>
      <c r="GT20" s="9">
        <v>3</v>
      </c>
      <c r="GU20" s="9">
        <v>3</v>
      </c>
      <c r="GV20" s="9">
        <v>3</v>
      </c>
      <c r="GW20" s="9">
        <v>3</v>
      </c>
      <c r="GX20" s="9">
        <v>3</v>
      </c>
      <c r="GY20" s="9">
        <v>3</v>
      </c>
      <c r="GZ20" s="9">
        <v>3</v>
      </c>
      <c r="HA20" s="9">
        <v>1</v>
      </c>
      <c r="HB20" s="9">
        <v>3</v>
      </c>
      <c r="HC20" s="9">
        <v>3</v>
      </c>
      <c r="HD20" s="9">
        <v>3</v>
      </c>
      <c r="HE20" s="9">
        <v>3</v>
      </c>
      <c r="HF20" s="9">
        <v>3</v>
      </c>
      <c r="HG20" s="9">
        <v>3</v>
      </c>
      <c r="HH20" s="9">
        <v>3</v>
      </c>
      <c r="HI20" s="9">
        <v>3</v>
      </c>
      <c r="HJ20" s="9">
        <v>3</v>
      </c>
      <c r="HK20" s="9">
        <v>3</v>
      </c>
      <c r="HL20" s="9">
        <v>3</v>
      </c>
      <c r="HM20" s="9">
        <v>1</v>
      </c>
      <c r="HN20" s="9">
        <v>3</v>
      </c>
      <c r="HO20" s="9">
        <v>3</v>
      </c>
      <c r="HP20" s="9">
        <v>3</v>
      </c>
      <c r="HQ20" s="9">
        <v>3</v>
      </c>
      <c r="HR20" s="9">
        <v>3</v>
      </c>
      <c r="HS20" s="9">
        <v>3</v>
      </c>
      <c r="HT20" s="9">
        <v>3</v>
      </c>
      <c r="HU20" s="9">
        <v>3</v>
      </c>
      <c r="HV20" s="9">
        <v>3</v>
      </c>
      <c r="HW20" s="9">
        <v>3</v>
      </c>
      <c r="HX20" s="9">
        <v>3</v>
      </c>
      <c r="HY20" s="9">
        <v>3</v>
      </c>
      <c r="HZ20" s="9">
        <v>3</v>
      </c>
      <c r="IA20" s="9">
        <v>3</v>
      </c>
      <c r="IB20" s="9">
        <v>3</v>
      </c>
      <c r="IC20" s="9">
        <v>3</v>
      </c>
      <c r="ID20" s="9">
        <v>3</v>
      </c>
      <c r="IE20" s="9">
        <v>3</v>
      </c>
      <c r="IF20" s="9">
        <v>3</v>
      </c>
      <c r="IG20" s="9">
        <v>3</v>
      </c>
      <c r="IH20" s="9">
        <v>3</v>
      </c>
      <c r="II20" s="9">
        <v>3</v>
      </c>
      <c r="IJ20" s="9">
        <v>3</v>
      </c>
      <c r="IK20" s="7">
        <v>3</v>
      </c>
      <c r="IL20" s="9">
        <v>3</v>
      </c>
      <c r="IM20" s="9">
        <v>3</v>
      </c>
      <c r="IN20" s="7">
        <v>3</v>
      </c>
      <c r="IO20" s="7">
        <v>3</v>
      </c>
      <c r="IP20" s="9">
        <v>3</v>
      </c>
      <c r="IQ20" s="7">
        <v>3</v>
      </c>
      <c r="IR20" s="7">
        <v>3</v>
      </c>
      <c r="IS20" s="9">
        <v>3</v>
      </c>
      <c r="IT20" s="7">
        <v>3</v>
      </c>
      <c r="IU20" s="7">
        <v>3</v>
      </c>
      <c r="IV20" s="9">
        <v>3</v>
      </c>
      <c r="IW20" s="7">
        <v>3</v>
      </c>
      <c r="IX20" s="9">
        <v>3</v>
      </c>
      <c r="IY20" s="9">
        <v>3</v>
      </c>
      <c r="IZ20" s="7">
        <v>3</v>
      </c>
      <c r="JA20" s="7">
        <v>3</v>
      </c>
      <c r="JB20" s="7">
        <v>3</v>
      </c>
      <c r="JC20" s="9">
        <v>3</v>
      </c>
      <c r="JD20" s="9">
        <v>3</v>
      </c>
      <c r="JE20" s="7">
        <v>3</v>
      </c>
      <c r="JF20" s="9">
        <v>3</v>
      </c>
      <c r="JG20" s="9">
        <v>3</v>
      </c>
      <c r="JH20" s="7">
        <v>3</v>
      </c>
      <c r="JI20" s="9">
        <v>3</v>
      </c>
      <c r="JJ20" s="7">
        <v>3</v>
      </c>
      <c r="JK20" s="9">
        <v>3</v>
      </c>
      <c r="JL20" s="7">
        <v>3</v>
      </c>
      <c r="JM20" s="7">
        <v>3</v>
      </c>
      <c r="JN20" s="7">
        <v>3</v>
      </c>
      <c r="JO20" s="9">
        <v>3</v>
      </c>
      <c r="JP20" s="9">
        <v>3</v>
      </c>
      <c r="JQ20" s="9">
        <v>3</v>
      </c>
      <c r="JR20" s="7">
        <v>3</v>
      </c>
      <c r="JS20" s="7">
        <v>3</v>
      </c>
      <c r="JT20" s="9">
        <v>3</v>
      </c>
      <c r="JU20" s="7">
        <v>3</v>
      </c>
      <c r="JV20" s="9">
        <v>3</v>
      </c>
      <c r="JW20" s="9">
        <v>3</v>
      </c>
      <c r="JX20" s="7">
        <v>3</v>
      </c>
      <c r="JY20" s="7">
        <v>3</v>
      </c>
      <c r="JZ20" s="7">
        <v>3</v>
      </c>
      <c r="KA20" s="7">
        <v>3</v>
      </c>
      <c r="KB20" s="7">
        <v>3</v>
      </c>
      <c r="KC20" s="7">
        <v>3</v>
      </c>
      <c r="KD20" s="7">
        <v>3</v>
      </c>
      <c r="KE20" s="7">
        <v>3</v>
      </c>
      <c r="KF20" s="7">
        <v>3</v>
      </c>
      <c r="KG20" s="7">
        <v>3</v>
      </c>
      <c r="KH20" s="7">
        <v>3</v>
      </c>
      <c r="KI20" s="7">
        <v>3</v>
      </c>
      <c r="KJ20" s="7">
        <v>3</v>
      </c>
      <c r="KK20" s="7">
        <v>3</v>
      </c>
      <c r="KL20" s="7">
        <v>3</v>
      </c>
      <c r="KM20" s="7">
        <v>3</v>
      </c>
      <c r="KN20" s="7">
        <v>3</v>
      </c>
      <c r="KO20" s="7">
        <v>3</v>
      </c>
      <c r="KP20" s="7">
        <v>3</v>
      </c>
      <c r="KQ20" s="7">
        <v>3</v>
      </c>
      <c r="KR20" s="7">
        <v>3</v>
      </c>
      <c r="KS20" s="7">
        <v>3</v>
      </c>
      <c r="KT20" s="7">
        <v>3</v>
      </c>
      <c r="KU20" s="7">
        <v>3</v>
      </c>
      <c r="KV20" s="7">
        <v>3</v>
      </c>
      <c r="KW20" s="7">
        <v>3</v>
      </c>
      <c r="KX20" s="7">
        <v>3</v>
      </c>
      <c r="KY20" s="9">
        <v>3</v>
      </c>
      <c r="KZ20" s="7">
        <v>3</v>
      </c>
      <c r="LA20" s="7">
        <v>3</v>
      </c>
      <c r="LB20" s="9">
        <v>3</v>
      </c>
      <c r="LC20" s="9">
        <v>3</v>
      </c>
      <c r="LD20" s="9">
        <v>3</v>
      </c>
      <c r="LE20" s="7">
        <v>3</v>
      </c>
      <c r="LF20" s="9">
        <v>3</v>
      </c>
      <c r="LG20" s="9">
        <v>3</v>
      </c>
      <c r="LH20" s="9">
        <v>3</v>
      </c>
      <c r="LI20" s="9">
        <v>3</v>
      </c>
      <c r="LJ20" s="9">
        <v>3</v>
      </c>
      <c r="LK20" s="9">
        <v>3</v>
      </c>
      <c r="LL20" s="9">
        <v>3</v>
      </c>
      <c r="LM20" s="7">
        <v>3</v>
      </c>
      <c r="LN20" s="9">
        <v>1</v>
      </c>
      <c r="LO20" s="7">
        <v>3</v>
      </c>
      <c r="LP20" s="9">
        <v>3</v>
      </c>
      <c r="LQ20" s="9">
        <v>3</v>
      </c>
      <c r="LR20" s="7">
        <v>3</v>
      </c>
      <c r="LS20" s="7">
        <v>1</v>
      </c>
      <c r="LT20" s="9">
        <v>3</v>
      </c>
      <c r="LU20" s="9">
        <v>3</v>
      </c>
      <c r="LV20" s="9">
        <v>3</v>
      </c>
      <c r="LW20" s="9">
        <v>1</v>
      </c>
      <c r="LX20" s="9">
        <v>3</v>
      </c>
      <c r="LY20" s="9">
        <v>3</v>
      </c>
      <c r="LZ20" s="9">
        <v>3</v>
      </c>
      <c r="MA20" s="7">
        <v>3</v>
      </c>
      <c r="MB20" s="7">
        <v>3</v>
      </c>
      <c r="MC20" s="9">
        <v>3</v>
      </c>
      <c r="MD20" s="9">
        <v>3</v>
      </c>
      <c r="ME20" s="9">
        <v>3</v>
      </c>
      <c r="MF20" s="9">
        <v>3</v>
      </c>
      <c r="MG20" s="9">
        <v>3</v>
      </c>
      <c r="MH20" s="9">
        <v>3</v>
      </c>
      <c r="MI20" s="9">
        <v>3</v>
      </c>
      <c r="MJ20" s="9">
        <v>3</v>
      </c>
      <c r="MK20" s="9">
        <v>3</v>
      </c>
      <c r="ML20" s="9">
        <v>3</v>
      </c>
      <c r="MM20" s="9">
        <v>3</v>
      </c>
      <c r="MN20" s="9">
        <v>3</v>
      </c>
      <c r="MO20" s="9">
        <v>3</v>
      </c>
      <c r="MP20" s="9">
        <v>3</v>
      </c>
      <c r="MQ20" s="9">
        <v>3</v>
      </c>
      <c r="MR20" s="9">
        <v>3</v>
      </c>
      <c r="MS20" s="9">
        <v>3</v>
      </c>
      <c r="MT20" s="9">
        <v>3</v>
      </c>
      <c r="MU20" s="9">
        <v>3</v>
      </c>
      <c r="MV20" s="9">
        <v>3</v>
      </c>
      <c r="MW20" s="9">
        <v>3</v>
      </c>
      <c r="MX20" s="9">
        <v>3</v>
      </c>
      <c r="MY20" s="9">
        <v>3</v>
      </c>
      <c r="MZ20" s="9">
        <v>3</v>
      </c>
      <c r="NA20" s="9">
        <v>3</v>
      </c>
      <c r="NB20" s="9">
        <v>3</v>
      </c>
      <c r="NC20" s="9">
        <v>3</v>
      </c>
      <c r="ND20" s="9">
        <v>3</v>
      </c>
      <c r="NE20" s="9">
        <v>3</v>
      </c>
      <c r="NF20" s="9">
        <v>1</v>
      </c>
      <c r="NG20" s="9">
        <v>1</v>
      </c>
      <c r="NH20" s="9">
        <v>3</v>
      </c>
      <c r="NI20" s="9">
        <v>3</v>
      </c>
      <c r="NJ20" s="9">
        <v>3</v>
      </c>
      <c r="NK20" s="9">
        <v>3</v>
      </c>
      <c r="NL20" s="9">
        <v>3</v>
      </c>
      <c r="NM20" s="9">
        <v>3</v>
      </c>
      <c r="NN20" s="9">
        <v>3</v>
      </c>
      <c r="NO20" s="9">
        <v>3</v>
      </c>
      <c r="NP20" s="9">
        <v>3</v>
      </c>
      <c r="NQ20" s="9">
        <v>3</v>
      </c>
      <c r="NR20" s="9">
        <v>3</v>
      </c>
      <c r="NS20" s="9">
        <v>3</v>
      </c>
      <c r="NT20" s="9">
        <v>3</v>
      </c>
      <c r="NU20" s="9">
        <v>3</v>
      </c>
      <c r="NV20" s="9">
        <v>3</v>
      </c>
      <c r="NW20" s="9">
        <v>3</v>
      </c>
      <c r="NX20" s="9">
        <v>3</v>
      </c>
      <c r="NY20" s="9">
        <v>3</v>
      </c>
      <c r="NZ20" s="9">
        <v>3</v>
      </c>
      <c r="OA20" s="9">
        <v>3</v>
      </c>
      <c r="OB20" s="9">
        <v>3</v>
      </c>
      <c r="OC20" s="9">
        <v>3</v>
      </c>
      <c r="OD20" s="9">
        <v>3</v>
      </c>
      <c r="OE20" s="9">
        <v>1</v>
      </c>
      <c r="OF20" s="9">
        <v>3</v>
      </c>
      <c r="OG20" s="9">
        <v>3</v>
      </c>
      <c r="OH20" s="9">
        <v>3</v>
      </c>
      <c r="OI20" s="9">
        <v>3</v>
      </c>
      <c r="OJ20" s="9">
        <v>3</v>
      </c>
      <c r="OK20" s="9">
        <v>3</v>
      </c>
      <c r="OL20" s="9">
        <v>3</v>
      </c>
      <c r="OM20" s="9">
        <v>3</v>
      </c>
      <c r="ON20" s="9">
        <v>3</v>
      </c>
      <c r="OO20" s="9">
        <v>3</v>
      </c>
      <c r="OP20" s="9">
        <v>3</v>
      </c>
      <c r="OQ20" s="9">
        <v>3</v>
      </c>
      <c r="OR20" s="9">
        <v>3</v>
      </c>
      <c r="OS20" s="9">
        <v>3</v>
      </c>
      <c r="OT20" s="7">
        <v>3</v>
      </c>
      <c r="OU20" s="9">
        <v>3</v>
      </c>
      <c r="OV20" s="9">
        <v>3</v>
      </c>
      <c r="OW20" s="9">
        <v>3</v>
      </c>
      <c r="OX20" s="9">
        <v>3</v>
      </c>
      <c r="OY20" s="9">
        <v>3</v>
      </c>
      <c r="OZ20" s="9">
        <v>3</v>
      </c>
      <c r="PA20" s="9">
        <v>3</v>
      </c>
      <c r="PB20" s="9">
        <v>3</v>
      </c>
      <c r="PC20" s="9">
        <v>3</v>
      </c>
      <c r="PD20" s="9">
        <v>3</v>
      </c>
      <c r="PE20" s="9">
        <v>3</v>
      </c>
      <c r="PF20" s="7">
        <v>3</v>
      </c>
      <c r="PG20" s="9">
        <v>3</v>
      </c>
      <c r="PH20" s="9">
        <v>3</v>
      </c>
      <c r="PI20" s="9">
        <v>3</v>
      </c>
      <c r="PJ20" s="7">
        <v>3</v>
      </c>
      <c r="PK20" s="9">
        <v>3</v>
      </c>
      <c r="PL20" s="9">
        <v>3</v>
      </c>
    </row>
    <row r="21" spans="1:428" s="10" customFormat="1" ht="18" customHeight="1">
      <c r="A21" s="77"/>
      <c r="B21" s="6" t="s">
        <v>16</v>
      </c>
      <c r="C21" s="3" t="s">
        <v>47</v>
      </c>
      <c r="D21" s="21">
        <f t="shared" si="0"/>
        <v>404</v>
      </c>
      <c r="E21" s="9">
        <v>3</v>
      </c>
      <c r="F21" s="9">
        <v>3</v>
      </c>
      <c r="G21" s="7">
        <v>3</v>
      </c>
      <c r="H21" s="9">
        <v>3</v>
      </c>
      <c r="I21" s="9">
        <v>3</v>
      </c>
      <c r="J21" s="9">
        <v>3</v>
      </c>
      <c r="K21" s="9">
        <v>3</v>
      </c>
      <c r="L21" s="7">
        <v>3</v>
      </c>
      <c r="M21" s="7">
        <v>3</v>
      </c>
      <c r="N21" s="9">
        <v>3</v>
      </c>
      <c r="O21" s="9">
        <v>3</v>
      </c>
      <c r="P21" s="9">
        <v>3</v>
      </c>
      <c r="Q21" s="9">
        <v>3</v>
      </c>
      <c r="R21" s="9">
        <v>3</v>
      </c>
      <c r="S21" s="9">
        <v>3</v>
      </c>
      <c r="T21" s="7">
        <v>3</v>
      </c>
      <c r="U21" s="9">
        <v>3</v>
      </c>
      <c r="V21" s="9">
        <v>3</v>
      </c>
      <c r="W21" s="9">
        <v>3</v>
      </c>
      <c r="X21" s="9">
        <v>3</v>
      </c>
      <c r="Y21" s="9">
        <v>3</v>
      </c>
      <c r="Z21" s="9">
        <v>3</v>
      </c>
      <c r="AA21" s="7">
        <v>3</v>
      </c>
      <c r="AB21" s="7">
        <v>3</v>
      </c>
      <c r="AC21" s="9">
        <v>3</v>
      </c>
      <c r="AD21" s="9">
        <v>3</v>
      </c>
      <c r="AE21" s="9">
        <v>3</v>
      </c>
      <c r="AF21" s="9">
        <v>3</v>
      </c>
      <c r="AG21" s="9">
        <v>3</v>
      </c>
      <c r="AH21" s="9">
        <v>3</v>
      </c>
      <c r="AI21" s="9">
        <v>3</v>
      </c>
      <c r="AJ21" s="7">
        <v>3</v>
      </c>
      <c r="AK21" s="7">
        <v>3</v>
      </c>
      <c r="AL21" s="9">
        <v>3</v>
      </c>
      <c r="AM21" s="9">
        <v>3</v>
      </c>
      <c r="AN21" s="7">
        <v>3</v>
      </c>
      <c r="AO21" s="7">
        <v>3</v>
      </c>
      <c r="AP21" s="7">
        <v>3</v>
      </c>
      <c r="AQ21" s="7">
        <v>1</v>
      </c>
      <c r="AR21" s="9">
        <v>3</v>
      </c>
      <c r="AS21" s="9">
        <v>3</v>
      </c>
      <c r="AT21" s="9">
        <v>3</v>
      </c>
      <c r="AU21" s="7">
        <v>3</v>
      </c>
      <c r="AV21" s="7">
        <v>3</v>
      </c>
      <c r="AW21" s="7">
        <v>3</v>
      </c>
      <c r="AX21" s="9">
        <v>3</v>
      </c>
      <c r="AY21" s="9">
        <v>3</v>
      </c>
      <c r="AZ21" s="9">
        <v>3</v>
      </c>
      <c r="BA21" s="9">
        <v>1</v>
      </c>
      <c r="BB21" s="9">
        <v>3</v>
      </c>
      <c r="BC21" s="9">
        <v>3</v>
      </c>
      <c r="BD21" s="9">
        <v>3</v>
      </c>
      <c r="BE21" s="9">
        <v>3</v>
      </c>
      <c r="BF21" s="9">
        <v>3</v>
      </c>
      <c r="BG21" s="9">
        <v>3</v>
      </c>
      <c r="BH21" s="9">
        <v>3</v>
      </c>
      <c r="BI21" s="9">
        <v>3</v>
      </c>
      <c r="BJ21" s="7">
        <v>3</v>
      </c>
      <c r="BK21" s="9">
        <v>3</v>
      </c>
      <c r="BL21" s="9">
        <v>3</v>
      </c>
      <c r="BM21" s="9">
        <v>3</v>
      </c>
      <c r="BN21" s="9">
        <v>3</v>
      </c>
      <c r="BO21" s="9">
        <v>3</v>
      </c>
      <c r="BP21" s="9">
        <v>3</v>
      </c>
      <c r="BQ21" s="9">
        <v>3</v>
      </c>
      <c r="BR21" s="9">
        <v>3</v>
      </c>
      <c r="BS21" s="9">
        <v>3</v>
      </c>
      <c r="BT21" s="7">
        <v>3</v>
      </c>
      <c r="BU21" s="7">
        <v>3</v>
      </c>
      <c r="BV21" s="9">
        <v>3</v>
      </c>
      <c r="BW21" s="9">
        <v>3</v>
      </c>
      <c r="BX21" s="9">
        <v>3</v>
      </c>
      <c r="BY21" s="9">
        <v>3</v>
      </c>
      <c r="BZ21" s="7">
        <v>3</v>
      </c>
      <c r="CA21" s="7">
        <v>3</v>
      </c>
      <c r="CB21" s="9">
        <v>3</v>
      </c>
      <c r="CC21" s="7">
        <v>3</v>
      </c>
      <c r="CD21" s="7">
        <v>3</v>
      </c>
      <c r="CE21" s="7">
        <v>3</v>
      </c>
      <c r="CF21" s="9">
        <v>3</v>
      </c>
      <c r="CG21" s="9">
        <v>3</v>
      </c>
      <c r="CH21" s="9">
        <v>3</v>
      </c>
      <c r="CI21" s="9">
        <v>3</v>
      </c>
      <c r="CJ21" s="9">
        <v>3</v>
      </c>
      <c r="CK21" s="9">
        <v>3</v>
      </c>
      <c r="CL21" s="9">
        <v>3</v>
      </c>
      <c r="CM21" s="9">
        <v>3</v>
      </c>
      <c r="CN21" s="9">
        <v>3</v>
      </c>
      <c r="CO21" s="9">
        <v>3</v>
      </c>
      <c r="CP21" s="9">
        <v>3</v>
      </c>
      <c r="CQ21" s="9">
        <v>3</v>
      </c>
      <c r="CR21" s="9">
        <v>3</v>
      </c>
      <c r="CS21" s="9">
        <v>3</v>
      </c>
      <c r="CT21" s="9">
        <v>3</v>
      </c>
      <c r="CU21" s="9">
        <v>3</v>
      </c>
      <c r="CV21" s="9">
        <v>3</v>
      </c>
      <c r="CW21" s="9">
        <v>3</v>
      </c>
      <c r="CX21" s="9">
        <v>3</v>
      </c>
      <c r="CY21" s="9">
        <v>3</v>
      </c>
      <c r="CZ21" s="9">
        <v>3</v>
      </c>
      <c r="DA21" s="9">
        <v>3</v>
      </c>
      <c r="DB21" s="9">
        <v>3</v>
      </c>
      <c r="DC21" s="9">
        <v>3</v>
      </c>
      <c r="DD21" s="9">
        <v>3</v>
      </c>
      <c r="DE21" s="9">
        <v>3</v>
      </c>
      <c r="DF21" s="9">
        <v>1</v>
      </c>
      <c r="DG21" s="9">
        <v>3</v>
      </c>
      <c r="DH21" s="9">
        <v>3</v>
      </c>
      <c r="DI21" s="9">
        <v>3</v>
      </c>
      <c r="DJ21" s="9">
        <v>3</v>
      </c>
      <c r="DK21" s="9">
        <v>3</v>
      </c>
      <c r="DL21" s="9">
        <v>3</v>
      </c>
      <c r="DM21" s="9">
        <v>3</v>
      </c>
      <c r="DN21" s="9">
        <v>3</v>
      </c>
      <c r="DO21" s="9">
        <v>3</v>
      </c>
      <c r="DP21" s="9">
        <v>3</v>
      </c>
      <c r="DQ21" s="9">
        <v>3</v>
      </c>
      <c r="DR21" s="9">
        <v>3</v>
      </c>
      <c r="DS21" s="9">
        <v>3</v>
      </c>
      <c r="DT21" s="9">
        <v>3</v>
      </c>
      <c r="DU21" s="9">
        <v>3</v>
      </c>
      <c r="DV21" s="9">
        <v>3</v>
      </c>
      <c r="DW21" s="9">
        <v>3</v>
      </c>
      <c r="DX21" s="9">
        <v>3</v>
      </c>
      <c r="DY21" s="9">
        <v>3</v>
      </c>
      <c r="DZ21" s="9">
        <v>3</v>
      </c>
      <c r="EA21" s="9">
        <v>3</v>
      </c>
      <c r="EB21" s="9">
        <v>3</v>
      </c>
      <c r="EC21" s="9">
        <v>3</v>
      </c>
      <c r="ED21" s="9">
        <v>3</v>
      </c>
      <c r="EE21" s="9">
        <v>3</v>
      </c>
      <c r="EF21" s="9">
        <v>3</v>
      </c>
      <c r="EG21" s="9">
        <v>3</v>
      </c>
      <c r="EH21" s="9">
        <v>3</v>
      </c>
      <c r="EI21" s="9">
        <v>3</v>
      </c>
      <c r="EJ21" s="9">
        <v>3</v>
      </c>
      <c r="EK21" s="9">
        <v>3</v>
      </c>
      <c r="EL21" s="9">
        <v>3</v>
      </c>
      <c r="EM21" s="9">
        <v>3</v>
      </c>
      <c r="EN21" s="9">
        <v>3</v>
      </c>
      <c r="EO21" s="9">
        <v>3</v>
      </c>
      <c r="EP21" s="9">
        <v>3</v>
      </c>
      <c r="EQ21" s="9">
        <v>3</v>
      </c>
      <c r="ER21" s="9">
        <v>3</v>
      </c>
      <c r="ES21" s="9">
        <v>3</v>
      </c>
      <c r="ET21" s="9">
        <v>3</v>
      </c>
      <c r="EU21" s="9">
        <v>3</v>
      </c>
      <c r="EV21" s="9">
        <v>3</v>
      </c>
      <c r="EW21" s="9">
        <v>3</v>
      </c>
      <c r="EX21" s="9">
        <v>3</v>
      </c>
      <c r="EY21" s="9">
        <v>3</v>
      </c>
      <c r="EZ21" s="9">
        <v>3</v>
      </c>
      <c r="FA21" s="9">
        <v>3</v>
      </c>
      <c r="FB21" s="9">
        <v>3</v>
      </c>
      <c r="FC21" s="9">
        <v>3</v>
      </c>
      <c r="FD21" s="9">
        <v>3</v>
      </c>
      <c r="FE21" s="9">
        <v>3</v>
      </c>
      <c r="FF21" s="9">
        <v>3</v>
      </c>
      <c r="FG21" s="9">
        <v>3</v>
      </c>
      <c r="FH21" s="9">
        <v>3</v>
      </c>
      <c r="FI21" s="9">
        <v>3</v>
      </c>
      <c r="FJ21" s="9">
        <v>3</v>
      </c>
      <c r="FK21" s="9">
        <v>3</v>
      </c>
      <c r="FL21" s="9">
        <v>3</v>
      </c>
      <c r="FM21" s="9">
        <v>3</v>
      </c>
      <c r="FN21" s="9">
        <v>3</v>
      </c>
      <c r="FO21" s="9">
        <v>3</v>
      </c>
      <c r="FP21" s="9">
        <v>3</v>
      </c>
      <c r="FQ21" s="9">
        <v>3</v>
      </c>
      <c r="FR21" s="9">
        <v>3</v>
      </c>
      <c r="FS21" s="9">
        <v>3</v>
      </c>
      <c r="FT21" s="9">
        <v>3</v>
      </c>
      <c r="FU21" s="9">
        <v>3</v>
      </c>
      <c r="FV21" s="9">
        <v>3</v>
      </c>
      <c r="FW21" s="9">
        <v>3</v>
      </c>
      <c r="FX21" s="9">
        <v>1</v>
      </c>
      <c r="FY21" s="9">
        <v>3</v>
      </c>
      <c r="FZ21" s="9">
        <v>3</v>
      </c>
      <c r="GA21" s="9">
        <v>3</v>
      </c>
      <c r="GB21" s="9">
        <v>3</v>
      </c>
      <c r="GC21" s="9">
        <v>3</v>
      </c>
      <c r="GD21" s="9">
        <v>3</v>
      </c>
      <c r="GE21" s="9">
        <v>1</v>
      </c>
      <c r="GF21" s="9">
        <v>3</v>
      </c>
      <c r="GG21" s="9">
        <v>3</v>
      </c>
      <c r="GH21" s="9">
        <v>1</v>
      </c>
      <c r="GI21" s="9">
        <v>3</v>
      </c>
      <c r="GJ21" s="9">
        <v>3</v>
      </c>
      <c r="GK21" s="9">
        <v>1</v>
      </c>
      <c r="GL21" s="9">
        <v>3</v>
      </c>
      <c r="GM21" s="9">
        <v>3</v>
      </c>
      <c r="GN21" s="9">
        <v>3</v>
      </c>
      <c r="GO21" s="9">
        <v>3</v>
      </c>
      <c r="GP21" s="9">
        <v>3</v>
      </c>
      <c r="GQ21" s="9">
        <v>3</v>
      </c>
      <c r="GR21" s="9">
        <v>3</v>
      </c>
      <c r="GS21" s="9">
        <v>3</v>
      </c>
      <c r="GT21" s="9">
        <v>3</v>
      </c>
      <c r="GU21" s="9">
        <v>3</v>
      </c>
      <c r="GV21" s="9">
        <v>3</v>
      </c>
      <c r="GW21" s="9">
        <v>3</v>
      </c>
      <c r="GX21" s="9">
        <v>3</v>
      </c>
      <c r="GY21" s="9">
        <v>3</v>
      </c>
      <c r="GZ21" s="9">
        <v>3</v>
      </c>
      <c r="HA21" s="9">
        <v>3</v>
      </c>
      <c r="HB21" s="9">
        <v>3</v>
      </c>
      <c r="HC21" s="9">
        <v>3</v>
      </c>
      <c r="HD21" s="9">
        <v>3</v>
      </c>
      <c r="HE21" s="9">
        <v>3</v>
      </c>
      <c r="HF21" s="9">
        <v>1</v>
      </c>
      <c r="HG21" s="9">
        <v>3</v>
      </c>
      <c r="HH21" s="9">
        <v>3</v>
      </c>
      <c r="HI21" s="9">
        <v>3</v>
      </c>
      <c r="HJ21" s="9">
        <v>3</v>
      </c>
      <c r="HK21" s="9">
        <v>3</v>
      </c>
      <c r="HL21" s="9">
        <v>3</v>
      </c>
      <c r="HM21" s="9">
        <v>3</v>
      </c>
      <c r="HN21" s="9">
        <v>1</v>
      </c>
      <c r="HO21" s="9">
        <v>3</v>
      </c>
      <c r="HP21" s="9">
        <v>3</v>
      </c>
      <c r="HQ21" s="9">
        <v>3</v>
      </c>
      <c r="HR21" s="9">
        <v>3</v>
      </c>
      <c r="HS21" s="9">
        <v>3</v>
      </c>
      <c r="HT21" s="9">
        <v>3</v>
      </c>
      <c r="HU21" s="9">
        <v>3</v>
      </c>
      <c r="HV21" s="9">
        <v>3</v>
      </c>
      <c r="HW21" s="9">
        <v>3</v>
      </c>
      <c r="HX21" s="9">
        <v>3</v>
      </c>
      <c r="HY21" s="9">
        <v>3</v>
      </c>
      <c r="HZ21" s="9">
        <v>3</v>
      </c>
      <c r="IA21" s="9">
        <v>3</v>
      </c>
      <c r="IB21" s="9">
        <v>3</v>
      </c>
      <c r="IC21" s="9">
        <v>3</v>
      </c>
      <c r="ID21" s="9">
        <v>3</v>
      </c>
      <c r="IE21" s="9">
        <v>3</v>
      </c>
      <c r="IF21" s="9">
        <v>3</v>
      </c>
      <c r="IG21" s="9">
        <v>3</v>
      </c>
      <c r="IH21" s="9">
        <v>3</v>
      </c>
      <c r="II21" s="9">
        <v>1</v>
      </c>
      <c r="IJ21" s="9">
        <v>3</v>
      </c>
      <c r="IK21" s="7">
        <v>3</v>
      </c>
      <c r="IL21" s="9">
        <v>3</v>
      </c>
      <c r="IM21" s="9">
        <v>3</v>
      </c>
      <c r="IN21" s="7">
        <v>3</v>
      </c>
      <c r="IO21" s="7">
        <v>3</v>
      </c>
      <c r="IP21" s="9">
        <v>3</v>
      </c>
      <c r="IQ21" s="7">
        <v>3</v>
      </c>
      <c r="IR21" s="7">
        <v>3</v>
      </c>
      <c r="IS21" s="9">
        <v>3</v>
      </c>
      <c r="IT21" s="7">
        <v>3</v>
      </c>
      <c r="IU21" s="7">
        <v>3</v>
      </c>
      <c r="IV21" s="9">
        <v>3</v>
      </c>
      <c r="IW21" s="7">
        <v>3</v>
      </c>
      <c r="IX21" s="9">
        <v>3</v>
      </c>
      <c r="IY21" s="9">
        <v>3</v>
      </c>
      <c r="IZ21" s="7">
        <v>3</v>
      </c>
      <c r="JA21" s="7">
        <v>3</v>
      </c>
      <c r="JB21" s="7">
        <v>3</v>
      </c>
      <c r="JC21" s="9">
        <v>3</v>
      </c>
      <c r="JD21" s="9">
        <v>3</v>
      </c>
      <c r="JE21" s="7">
        <v>3</v>
      </c>
      <c r="JF21" s="9">
        <v>3</v>
      </c>
      <c r="JG21" s="9">
        <v>3</v>
      </c>
      <c r="JH21" s="7">
        <v>3</v>
      </c>
      <c r="JI21" s="9">
        <v>3</v>
      </c>
      <c r="JJ21" s="7">
        <v>3</v>
      </c>
      <c r="JK21" s="9">
        <v>3</v>
      </c>
      <c r="JL21" s="7">
        <v>3</v>
      </c>
      <c r="JM21" s="7">
        <v>3</v>
      </c>
      <c r="JN21" s="7">
        <v>3</v>
      </c>
      <c r="JO21" s="9">
        <v>3</v>
      </c>
      <c r="JP21" s="9">
        <v>3</v>
      </c>
      <c r="JQ21" s="9">
        <v>3</v>
      </c>
      <c r="JR21" s="7">
        <v>3</v>
      </c>
      <c r="JS21" s="7">
        <v>1</v>
      </c>
      <c r="JT21" s="9">
        <v>3</v>
      </c>
      <c r="JU21" s="7">
        <v>3</v>
      </c>
      <c r="JV21" s="9">
        <v>3</v>
      </c>
      <c r="JW21" s="9">
        <v>3</v>
      </c>
      <c r="JX21" s="7">
        <v>3</v>
      </c>
      <c r="JY21" s="7">
        <v>3</v>
      </c>
      <c r="JZ21" s="7">
        <v>3</v>
      </c>
      <c r="KA21" s="7">
        <v>3</v>
      </c>
      <c r="KB21" s="7">
        <v>3</v>
      </c>
      <c r="KC21" s="7">
        <v>3</v>
      </c>
      <c r="KD21" s="7">
        <v>3</v>
      </c>
      <c r="KE21" s="7">
        <v>3</v>
      </c>
      <c r="KF21" s="7">
        <v>3</v>
      </c>
      <c r="KG21" s="7">
        <v>3</v>
      </c>
      <c r="KH21" s="7">
        <v>3</v>
      </c>
      <c r="KI21" s="7">
        <v>3</v>
      </c>
      <c r="KJ21" s="7">
        <v>3</v>
      </c>
      <c r="KK21" s="7">
        <v>3</v>
      </c>
      <c r="KL21" s="7">
        <v>3</v>
      </c>
      <c r="KM21" s="7">
        <v>3</v>
      </c>
      <c r="KN21" s="7">
        <v>1</v>
      </c>
      <c r="KO21" s="7">
        <v>3</v>
      </c>
      <c r="KP21" s="7">
        <v>3</v>
      </c>
      <c r="KQ21" s="7">
        <v>3</v>
      </c>
      <c r="KR21" s="7">
        <v>3</v>
      </c>
      <c r="KS21" s="7">
        <v>3</v>
      </c>
      <c r="KT21" s="7">
        <v>3</v>
      </c>
      <c r="KU21" s="7">
        <v>3</v>
      </c>
      <c r="KV21" s="7">
        <v>3</v>
      </c>
      <c r="KW21" s="7">
        <v>3</v>
      </c>
      <c r="KX21" s="7">
        <v>3</v>
      </c>
      <c r="KY21" s="9">
        <v>3</v>
      </c>
      <c r="KZ21" s="7">
        <v>3</v>
      </c>
      <c r="LA21" s="7">
        <v>3</v>
      </c>
      <c r="LB21" s="9">
        <v>3</v>
      </c>
      <c r="LC21" s="9">
        <v>3</v>
      </c>
      <c r="LD21" s="9">
        <v>3</v>
      </c>
      <c r="LE21" s="7">
        <v>3</v>
      </c>
      <c r="LF21" s="9">
        <v>3</v>
      </c>
      <c r="LG21" s="9">
        <v>3</v>
      </c>
      <c r="LH21" s="9">
        <v>3</v>
      </c>
      <c r="LI21" s="9">
        <v>3</v>
      </c>
      <c r="LJ21" s="9">
        <v>3</v>
      </c>
      <c r="LK21" s="9">
        <v>3</v>
      </c>
      <c r="LL21" s="9">
        <v>3</v>
      </c>
      <c r="LM21" s="7">
        <v>3</v>
      </c>
      <c r="LN21" s="9">
        <v>1</v>
      </c>
      <c r="LO21" s="7">
        <v>1</v>
      </c>
      <c r="LP21" s="9">
        <v>3</v>
      </c>
      <c r="LQ21" s="9">
        <v>3</v>
      </c>
      <c r="LR21" s="7">
        <v>3</v>
      </c>
      <c r="LS21" s="7">
        <v>3</v>
      </c>
      <c r="LT21" s="9">
        <v>3</v>
      </c>
      <c r="LU21" s="9">
        <v>3</v>
      </c>
      <c r="LV21" s="9">
        <v>3</v>
      </c>
      <c r="LW21" s="9">
        <v>3</v>
      </c>
      <c r="LX21" s="9">
        <v>1</v>
      </c>
      <c r="LY21" s="9">
        <v>3</v>
      </c>
      <c r="LZ21" s="9">
        <v>3</v>
      </c>
      <c r="MA21" s="7">
        <v>3</v>
      </c>
      <c r="MB21" s="7">
        <v>3</v>
      </c>
      <c r="MC21" s="9">
        <v>3</v>
      </c>
      <c r="MD21" s="9">
        <v>3</v>
      </c>
      <c r="ME21" s="9">
        <v>3</v>
      </c>
      <c r="MF21" s="9">
        <v>3</v>
      </c>
      <c r="MG21" s="9">
        <v>3</v>
      </c>
      <c r="MH21" s="9">
        <v>3</v>
      </c>
      <c r="MI21" s="9">
        <v>3</v>
      </c>
      <c r="MJ21" s="9">
        <v>3</v>
      </c>
      <c r="MK21" s="9">
        <v>3</v>
      </c>
      <c r="ML21" s="9">
        <v>3</v>
      </c>
      <c r="MM21" s="9">
        <v>3</v>
      </c>
      <c r="MN21" s="9">
        <v>3</v>
      </c>
      <c r="MO21" s="9">
        <v>3</v>
      </c>
      <c r="MP21" s="9">
        <v>3</v>
      </c>
      <c r="MQ21" s="9">
        <v>3</v>
      </c>
      <c r="MR21" s="9">
        <v>3</v>
      </c>
      <c r="MS21" s="9">
        <v>3</v>
      </c>
      <c r="MT21" s="9">
        <v>3</v>
      </c>
      <c r="MU21" s="9">
        <v>3</v>
      </c>
      <c r="MV21" s="9">
        <v>3</v>
      </c>
      <c r="MW21" s="9">
        <v>3</v>
      </c>
      <c r="MX21" s="9">
        <v>3</v>
      </c>
      <c r="MY21" s="9">
        <v>3</v>
      </c>
      <c r="MZ21" s="9">
        <v>3</v>
      </c>
      <c r="NA21" s="9">
        <v>3</v>
      </c>
      <c r="NB21" s="9">
        <v>3</v>
      </c>
      <c r="NC21" s="9">
        <v>3</v>
      </c>
      <c r="ND21" s="9">
        <v>3</v>
      </c>
      <c r="NE21" s="9">
        <v>3</v>
      </c>
      <c r="NF21" s="9">
        <v>3</v>
      </c>
      <c r="NG21" s="9">
        <v>3</v>
      </c>
      <c r="NH21" s="9">
        <v>3</v>
      </c>
      <c r="NI21" s="9">
        <v>3</v>
      </c>
      <c r="NJ21" s="9">
        <v>3</v>
      </c>
      <c r="NK21" s="9">
        <v>3</v>
      </c>
      <c r="NL21" s="9">
        <v>3</v>
      </c>
      <c r="NM21" s="9">
        <v>3</v>
      </c>
      <c r="NN21" s="9">
        <v>3</v>
      </c>
      <c r="NO21" s="9">
        <v>3</v>
      </c>
      <c r="NP21" s="9">
        <v>3</v>
      </c>
      <c r="NQ21" s="9">
        <v>3</v>
      </c>
      <c r="NR21" s="9">
        <v>3</v>
      </c>
      <c r="NS21" s="9">
        <v>3</v>
      </c>
      <c r="NT21" s="9">
        <v>3</v>
      </c>
      <c r="NU21" s="9">
        <v>3</v>
      </c>
      <c r="NV21" s="9">
        <v>3</v>
      </c>
      <c r="NW21" s="9">
        <v>3</v>
      </c>
      <c r="NX21" s="9">
        <v>3</v>
      </c>
      <c r="NY21" s="9">
        <v>3</v>
      </c>
      <c r="NZ21" s="9">
        <v>3</v>
      </c>
      <c r="OA21" s="9">
        <v>3</v>
      </c>
      <c r="OB21" s="9">
        <v>3</v>
      </c>
      <c r="OC21" s="9">
        <v>3</v>
      </c>
      <c r="OD21" s="9">
        <v>3</v>
      </c>
      <c r="OE21" s="9">
        <v>1</v>
      </c>
      <c r="OF21" s="9">
        <v>3</v>
      </c>
      <c r="OG21" s="9">
        <v>3</v>
      </c>
      <c r="OH21" s="9">
        <v>3</v>
      </c>
      <c r="OI21" s="9">
        <v>3</v>
      </c>
      <c r="OJ21" s="9">
        <v>3</v>
      </c>
      <c r="OK21" s="9">
        <v>3</v>
      </c>
      <c r="OL21" s="9">
        <v>3</v>
      </c>
      <c r="OM21" s="9">
        <v>3</v>
      </c>
      <c r="ON21" s="9">
        <v>3</v>
      </c>
      <c r="OO21" s="9">
        <v>3</v>
      </c>
      <c r="OP21" s="9">
        <v>3</v>
      </c>
      <c r="OQ21" s="9">
        <v>3</v>
      </c>
      <c r="OR21" s="9">
        <v>3</v>
      </c>
      <c r="OS21" s="9">
        <v>3</v>
      </c>
      <c r="OT21" s="7">
        <v>3</v>
      </c>
      <c r="OU21" s="9">
        <v>3</v>
      </c>
      <c r="OV21" s="9">
        <v>1</v>
      </c>
      <c r="OW21" s="9">
        <v>3</v>
      </c>
      <c r="OX21" s="9">
        <v>3</v>
      </c>
      <c r="OY21" s="9">
        <v>3</v>
      </c>
      <c r="OZ21" s="9">
        <v>3</v>
      </c>
      <c r="PA21" s="9">
        <v>1</v>
      </c>
      <c r="PB21" s="9">
        <v>3</v>
      </c>
      <c r="PC21" s="9">
        <v>3</v>
      </c>
      <c r="PD21" s="9">
        <v>1</v>
      </c>
      <c r="PE21" s="9">
        <v>3</v>
      </c>
      <c r="PF21" s="7">
        <v>3</v>
      </c>
      <c r="PG21" s="9">
        <v>3</v>
      </c>
      <c r="PH21" s="9">
        <v>1</v>
      </c>
      <c r="PI21" s="9">
        <v>3</v>
      </c>
      <c r="PJ21" s="7">
        <v>3</v>
      </c>
      <c r="PK21" s="9">
        <v>3</v>
      </c>
      <c r="PL21" s="9">
        <v>3</v>
      </c>
    </row>
    <row r="22" spans="1:428" s="10" customFormat="1" ht="18" customHeight="1">
      <c r="A22" s="77"/>
      <c r="B22" s="6" t="s">
        <v>57</v>
      </c>
      <c r="C22" s="3" t="s">
        <v>48</v>
      </c>
      <c r="D22" s="21">
        <f t="shared" si="0"/>
        <v>411</v>
      </c>
      <c r="E22" s="9">
        <v>3</v>
      </c>
      <c r="F22" s="9">
        <v>3</v>
      </c>
      <c r="G22" s="7">
        <v>3</v>
      </c>
      <c r="H22" s="9">
        <v>3</v>
      </c>
      <c r="I22" s="9">
        <v>3</v>
      </c>
      <c r="J22" s="9">
        <v>3</v>
      </c>
      <c r="K22" s="9">
        <v>3</v>
      </c>
      <c r="L22" s="7">
        <v>3</v>
      </c>
      <c r="M22" s="7">
        <v>3</v>
      </c>
      <c r="N22" s="9">
        <v>3</v>
      </c>
      <c r="O22" s="9">
        <v>3</v>
      </c>
      <c r="P22" s="9">
        <v>3</v>
      </c>
      <c r="Q22" s="9">
        <v>3</v>
      </c>
      <c r="R22" s="9">
        <v>3</v>
      </c>
      <c r="S22" s="9">
        <v>3</v>
      </c>
      <c r="T22" s="7">
        <v>3</v>
      </c>
      <c r="U22" s="9">
        <v>3</v>
      </c>
      <c r="V22" s="9">
        <v>3</v>
      </c>
      <c r="W22" s="9">
        <v>3</v>
      </c>
      <c r="X22" s="9">
        <v>3</v>
      </c>
      <c r="Y22" s="9">
        <v>3</v>
      </c>
      <c r="Z22" s="9">
        <v>3</v>
      </c>
      <c r="AA22" s="7">
        <v>3</v>
      </c>
      <c r="AB22" s="7">
        <v>3</v>
      </c>
      <c r="AC22" s="9">
        <v>3</v>
      </c>
      <c r="AD22" s="9">
        <v>3</v>
      </c>
      <c r="AE22" s="9">
        <v>3</v>
      </c>
      <c r="AF22" s="9">
        <v>3</v>
      </c>
      <c r="AG22" s="9">
        <v>3</v>
      </c>
      <c r="AH22" s="9">
        <v>3</v>
      </c>
      <c r="AI22" s="9">
        <v>3</v>
      </c>
      <c r="AJ22" s="7">
        <v>3</v>
      </c>
      <c r="AK22" s="7">
        <v>3</v>
      </c>
      <c r="AL22" s="9">
        <v>3</v>
      </c>
      <c r="AM22" s="9">
        <v>1</v>
      </c>
      <c r="AN22" s="7">
        <v>3</v>
      </c>
      <c r="AO22" s="7">
        <v>3</v>
      </c>
      <c r="AP22" s="7">
        <v>3</v>
      </c>
      <c r="AQ22" s="7">
        <v>3</v>
      </c>
      <c r="AR22" s="9">
        <v>3</v>
      </c>
      <c r="AS22" s="9">
        <v>3</v>
      </c>
      <c r="AT22" s="9">
        <v>3</v>
      </c>
      <c r="AU22" s="7">
        <v>3</v>
      </c>
      <c r="AV22" s="7">
        <v>3</v>
      </c>
      <c r="AW22" s="7">
        <v>3</v>
      </c>
      <c r="AX22" s="9">
        <v>3</v>
      </c>
      <c r="AY22" s="9">
        <v>3</v>
      </c>
      <c r="AZ22" s="9">
        <v>3</v>
      </c>
      <c r="BA22" s="9">
        <v>3</v>
      </c>
      <c r="BB22" s="9">
        <v>3</v>
      </c>
      <c r="BC22" s="9">
        <v>3</v>
      </c>
      <c r="BD22" s="9">
        <v>3</v>
      </c>
      <c r="BE22" s="9">
        <v>3</v>
      </c>
      <c r="BF22" s="9">
        <v>3</v>
      </c>
      <c r="BG22" s="9">
        <v>3</v>
      </c>
      <c r="BH22" s="9">
        <v>3</v>
      </c>
      <c r="BI22" s="9">
        <v>3</v>
      </c>
      <c r="BJ22" s="7">
        <v>3</v>
      </c>
      <c r="BK22" s="9">
        <v>3</v>
      </c>
      <c r="BL22" s="9">
        <v>3</v>
      </c>
      <c r="BM22" s="9">
        <v>3</v>
      </c>
      <c r="BN22" s="9">
        <v>3</v>
      </c>
      <c r="BO22" s="9">
        <v>3</v>
      </c>
      <c r="BP22" s="9">
        <v>3</v>
      </c>
      <c r="BQ22" s="9">
        <v>3</v>
      </c>
      <c r="BR22" s="9">
        <v>3</v>
      </c>
      <c r="BS22" s="9">
        <v>3</v>
      </c>
      <c r="BT22" s="7">
        <v>3</v>
      </c>
      <c r="BU22" s="7">
        <v>3</v>
      </c>
      <c r="BV22" s="9">
        <v>3</v>
      </c>
      <c r="BW22" s="9">
        <v>0</v>
      </c>
      <c r="BX22" s="9">
        <v>3</v>
      </c>
      <c r="BY22" s="9">
        <v>3</v>
      </c>
      <c r="BZ22" s="7">
        <v>3</v>
      </c>
      <c r="CA22" s="7">
        <v>3</v>
      </c>
      <c r="CB22" s="9">
        <v>3</v>
      </c>
      <c r="CC22" s="7">
        <v>3</v>
      </c>
      <c r="CD22" s="7">
        <v>3</v>
      </c>
      <c r="CE22" s="7">
        <v>3</v>
      </c>
      <c r="CF22" s="9">
        <v>3</v>
      </c>
      <c r="CG22" s="9">
        <v>3</v>
      </c>
      <c r="CH22" s="9">
        <v>3</v>
      </c>
      <c r="CI22" s="9">
        <v>3</v>
      </c>
      <c r="CJ22" s="9">
        <v>3</v>
      </c>
      <c r="CK22" s="9">
        <v>3</v>
      </c>
      <c r="CL22" s="9">
        <v>3</v>
      </c>
      <c r="CM22" s="9">
        <v>3</v>
      </c>
      <c r="CN22" s="9">
        <v>3</v>
      </c>
      <c r="CO22" s="9">
        <v>3</v>
      </c>
      <c r="CP22" s="9">
        <v>3</v>
      </c>
      <c r="CQ22" s="9">
        <v>3</v>
      </c>
      <c r="CR22" s="9">
        <v>3</v>
      </c>
      <c r="CS22" s="9">
        <v>3</v>
      </c>
      <c r="CT22" s="9">
        <v>3</v>
      </c>
      <c r="CU22" s="9">
        <v>3</v>
      </c>
      <c r="CV22" s="9">
        <v>3</v>
      </c>
      <c r="CW22" s="9">
        <v>3</v>
      </c>
      <c r="CX22" s="9">
        <v>3</v>
      </c>
      <c r="CY22" s="9">
        <v>3</v>
      </c>
      <c r="CZ22" s="9">
        <v>3</v>
      </c>
      <c r="DA22" s="9">
        <v>3</v>
      </c>
      <c r="DB22" s="9">
        <v>3</v>
      </c>
      <c r="DC22" s="9">
        <v>3</v>
      </c>
      <c r="DD22" s="9">
        <v>3</v>
      </c>
      <c r="DE22" s="9">
        <v>3</v>
      </c>
      <c r="DF22" s="9">
        <v>3</v>
      </c>
      <c r="DG22" s="9">
        <v>3</v>
      </c>
      <c r="DH22" s="9">
        <v>3</v>
      </c>
      <c r="DI22" s="9">
        <v>3</v>
      </c>
      <c r="DJ22" s="9">
        <v>3</v>
      </c>
      <c r="DK22" s="9">
        <v>3</v>
      </c>
      <c r="DL22" s="9">
        <v>3</v>
      </c>
      <c r="DM22" s="9">
        <v>3</v>
      </c>
      <c r="DN22" s="9">
        <v>3</v>
      </c>
      <c r="DO22" s="9">
        <v>3</v>
      </c>
      <c r="DP22" s="9">
        <v>3</v>
      </c>
      <c r="DQ22" s="9">
        <v>3</v>
      </c>
      <c r="DR22" s="9">
        <v>3</v>
      </c>
      <c r="DS22" s="9">
        <v>3</v>
      </c>
      <c r="DT22" s="9">
        <v>3</v>
      </c>
      <c r="DU22" s="9">
        <v>3</v>
      </c>
      <c r="DV22" s="9">
        <v>3</v>
      </c>
      <c r="DW22" s="9">
        <v>3</v>
      </c>
      <c r="DX22" s="9">
        <v>3</v>
      </c>
      <c r="DY22" s="9">
        <v>3</v>
      </c>
      <c r="DZ22" s="9">
        <v>3</v>
      </c>
      <c r="EA22" s="9">
        <v>3</v>
      </c>
      <c r="EB22" s="9">
        <v>3</v>
      </c>
      <c r="EC22" s="9">
        <v>3</v>
      </c>
      <c r="ED22" s="9">
        <v>3</v>
      </c>
      <c r="EE22" s="9">
        <v>3</v>
      </c>
      <c r="EF22" s="9">
        <v>3</v>
      </c>
      <c r="EG22" s="9">
        <v>3</v>
      </c>
      <c r="EH22" s="9">
        <v>3</v>
      </c>
      <c r="EI22" s="9">
        <v>3</v>
      </c>
      <c r="EJ22" s="9">
        <v>3</v>
      </c>
      <c r="EK22" s="9">
        <v>3</v>
      </c>
      <c r="EL22" s="9">
        <v>3</v>
      </c>
      <c r="EM22" s="9">
        <v>3</v>
      </c>
      <c r="EN22" s="9">
        <v>3</v>
      </c>
      <c r="EO22" s="9">
        <v>3</v>
      </c>
      <c r="EP22" s="9">
        <v>3</v>
      </c>
      <c r="EQ22" s="9">
        <v>3</v>
      </c>
      <c r="ER22" s="9">
        <v>3</v>
      </c>
      <c r="ES22" s="9">
        <v>3</v>
      </c>
      <c r="ET22" s="9">
        <v>3</v>
      </c>
      <c r="EU22" s="9">
        <v>3</v>
      </c>
      <c r="EV22" s="9">
        <v>3</v>
      </c>
      <c r="EW22" s="9">
        <v>3</v>
      </c>
      <c r="EX22" s="9">
        <v>3</v>
      </c>
      <c r="EY22" s="9">
        <v>3</v>
      </c>
      <c r="EZ22" s="9">
        <v>3</v>
      </c>
      <c r="FA22" s="9">
        <v>3</v>
      </c>
      <c r="FB22" s="9">
        <v>3</v>
      </c>
      <c r="FC22" s="9">
        <v>3</v>
      </c>
      <c r="FD22" s="9">
        <v>3</v>
      </c>
      <c r="FE22" s="9">
        <v>3</v>
      </c>
      <c r="FF22" s="9">
        <v>3</v>
      </c>
      <c r="FG22" s="9">
        <v>3</v>
      </c>
      <c r="FH22" s="9">
        <v>3</v>
      </c>
      <c r="FI22" s="9">
        <v>3</v>
      </c>
      <c r="FJ22" s="9">
        <v>3</v>
      </c>
      <c r="FK22" s="9">
        <v>3</v>
      </c>
      <c r="FL22" s="9">
        <v>3</v>
      </c>
      <c r="FM22" s="9">
        <v>3</v>
      </c>
      <c r="FN22" s="9">
        <v>3</v>
      </c>
      <c r="FO22" s="9">
        <v>3</v>
      </c>
      <c r="FP22" s="9">
        <v>3</v>
      </c>
      <c r="FQ22" s="9">
        <v>3</v>
      </c>
      <c r="FR22" s="9">
        <v>3</v>
      </c>
      <c r="FS22" s="9">
        <v>3</v>
      </c>
      <c r="FT22" s="9">
        <v>3</v>
      </c>
      <c r="FU22" s="9">
        <v>3</v>
      </c>
      <c r="FV22" s="9">
        <v>3</v>
      </c>
      <c r="FW22" s="9">
        <v>3</v>
      </c>
      <c r="FX22" s="9">
        <v>3</v>
      </c>
      <c r="FY22" s="9">
        <v>3</v>
      </c>
      <c r="FZ22" s="9">
        <v>3</v>
      </c>
      <c r="GA22" s="9">
        <v>3</v>
      </c>
      <c r="GB22" s="9">
        <v>3</v>
      </c>
      <c r="GC22" s="9">
        <v>3</v>
      </c>
      <c r="GD22" s="9">
        <v>3</v>
      </c>
      <c r="GE22" s="9">
        <v>3</v>
      </c>
      <c r="GF22" s="9">
        <v>3</v>
      </c>
      <c r="GG22" s="9">
        <v>3</v>
      </c>
      <c r="GH22" s="9">
        <v>3</v>
      </c>
      <c r="GI22" s="9">
        <v>3</v>
      </c>
      <c r="GJ22" s="9">
        <v>3</v>
      </c>
      <c r="GK22" s="9">
        <v>3</v>
      </c>
      <c r="GL22" s="9">
        <v>3</v>
      </c>
      <c r="GM22" s="9">
        <v>3</v>
      </c>
      <c r="GN22" s="9">
        <v>3</v>
      </c>
      <c r="GO22" s="9">
        <v>1</v>
      </c>
      <c r="GP22" s="9">
        <v>3</v>
      </c>
      <c r="GQ22" s="9">
        <v>3</v>
      </c>
      <c r="GR22" s="9">
        <v>3</v>
      </c>
      <c r="GS22" s="9">
        <v>1</v>
      </c>
      <c r="GT22" s="9">
        <v>3</v>
      </c>
      <c r="GU22" s="9">
        <v>3</v>
      </c>
      <c r="GV22" s="9">
        <v>3</v>
      </c>
      <c r="GW22" s="9">
        <v>3</v>
      </c>
      <c r="GX22" s="9">
        <v>3</v>
      </c>
      <c r="GY22" s="9">
        <v>3</v>
      </c>
      <c r="GZ22" s="9">
        <v>3</v>
      </c>
      <c r="HA22" s="9">
        <v>3</v>
      </c>
      <c r="HB22" s="9">
        <v>3</v>
      </c>
      <c r="HC22" s="9">
        <v>3</v>
      </c>
      <c r="HD22" s="9">
        <v>3</v>
      </c>
      <c r="HE22" s="9">
        <v>3</v>
      </c>
      <c r="HF22" s="9">
        <v>3</v>
      </c>
      <c r="HG22" s="9">
        <v>3</v>
      </c>
      <c r="HH22" s="9">
        <v>3</v>
      </c>
      <c r="HI22" s="9">
        <v>3</v>
      </c>
      <c r="HJ22" s="9">
        <v>1</v>
      </c>
      <c r="HK22" s="9">
        <v>3</v>
      </c>
      <c r="HL22" s="9">
        <v>3</v>
      </c>
      <c r="HM22" s="9">
        <v>3</v>
      </c>
      <c r="HN22" s="9">
        <v>1</v>
      </c>
      <c r="HO22" s="9">
        <v>3</v>
      </c>
      <c r="HP22" s="9">
        <v>3</v>
      </c>
      <c r="HQ22" s="9">
        <v>3</v>
      </c>
      <c r="HR22" s="9">
        <v>3</v>
      </c>
      <c r="HS22" s="9">
        <v>3</v>
      </c>
      <c r="HT22" s="9">
        <v>3</v>
      </c>
      <c r="HU22" s="9">
        <v>3</v>
      </c>
      <c r="HV22" s="9">
        <v>3</v>
      </c>
      <c r="HW22" s="9">
        <v>3</v>
      </c>
      <c r="HX22" s="9">
        <v>3</v>
      </c>
      <c r="HY22" s="9">
        <v>3</v>
      </c>
      <c r="HZ22" s="9">
        <v>3</v>
      </c>
      <c r="IA22" s="9">
        <v>3</v>
      </c>
      <c r="IB22" s="9">
        <v>3</v>
      </c>
      <c r="IC22" s="9">
        <v>3</v>
      </c>
      <c r="ID22" s="9">
        <v>3</v>
      </c>
      <c r="IE22" s="9">
        <v>3</v>
      </c>
      <c r="IF22" s="9">
        <v>3</v>
      </c>
      <c r="IG22" s="9">
        <v>3</v>
      </c>
      <c r="IH22" s="9">
        <v>3</v>
      </c>
      <c r="II22" s="9">
        <v>3</v>
      </c>
      <c r="IJ22" s="9">
        <v>3</v>
      </c>
      <c r="IK22" s="7">
        <v>3</v>
      </c>
      <c r="IL22" s="9">
        <v>3</v>
      </c>
      <c r="IM22" s="9">
        <v>3</v>
      </c>
      <c r="IN22" s="7">
        <v>3</v>
      </c>
      <c r="IO22" s="7">
        <v>3</v>
      </c>
      <c r="IP22" s="9">
        <v>3</v>
      </c>
      <c r="IQ22" s="7">
        <v>3</v>
      </c>
      <c r="IR22" s="7">
        <v>3</v>
      </c>
      <c r="IS22" s="9">
        <v>3</v>
      </c>
      <c r="IT22" s="7">
        <v>3</v>
      </c>
      <c r="IU22" s="7">
        <v>3</v>
      </c>
      <c r="IV22" s="9">
        <v>3</v>
      </c>
      <c r="IW22" s="7">
        <v>3</v>
      </c>
      <c r="IX22" s="9">
        <v>3</v>
      </c>
      <c r="IY22" s="9">
        <v>3</v>
      </c>
      <c r="IZ22" s="7">
        <v>3</v>
      </c>
      <c r="JA22" s="7">
        <v>3</v>
      </c>
      <c r="JB22" s="7">
        <v>3</v>
      </c>
      <c r="JC22" s="9">
        <v>3</v>
      </c>
      <c r="JD22" s="9">
        <v>3</v>
      </c>
      <c r="JE22" s="7">
        <v>3</v>
      </c>
      <c r="JF22" s="9">
        <v>3</v>
      </c>
      <c r="JG22" s="9">
        <v>3</v>
      </c>
      <c r="JH22" s="7">
        <v>3</v>
      </c>
      <c r="JI22" s="9">
        <v>3</v>
      </c>
      <c r="JJ22" s="7">
        <v>3</v>
      </c>
      <c r="JK22" s="9">
        <v>3</v>
      </c>
      <c r="JL22" s="7">
        <v>3</v>
      </c>
      <c r="JM22" s="7">
        <v>3</v>
      </c>
      <c r="JN22" s="7">
        <v>3</v>
      </c>
      <c r="JO22" s="9">
        <v>3</v>
      </c>
      <c r="JP22" s="9">
        <v>3</v>
      </c>
      <c r="JQ22" s="9">
        <v>3</v>
      </c>
      <c r="JR22" s="7">
        <v>3</v>
      </c>
      <c r="JS22" s="7">
        <v>3</v>
      </c>
      <c r="JT22" s="9">
        <v>3</v>
      </c>
      <c r="JU22" s="7">
        <v>3</v>
      </c>
      <c r="JV22" s="9">
        <v>3</v>
      </c>
      <c r="JW22" s="9">
        <v>3</v>
      </c>
      <c r="JX22" s="7">
        <v>3</v>
      </c>
      <c r="JY22" s="7">
        <v>3</v>
      </c>
      <c r="JZ22" s="7">
        <v>3</v>
      </c>
      <c r="KA22" s="7">
        <v>3</v>
      </c>
      <c r="KB22" s="7">
        <v>3</v>
      </c>
      <c r="KC22" s="7">
        <v>3</v>
      </c>
      <c r="KD22" s="7">
        <v>3</v>
      </c>
      <c r="KE22" s="7">
        <v>3</v>
      </c>
      <c r="KF22" s="7">
        <v>3</v>
      </c>
      <c r="KG22" s="7">
        <v>3</v>
      </c>
      <c r="KH22" s="7">
        <v>3</v>
      </c>
      <c r="KI22" s="7">
        <v>3</v>
      </c>
      <c r="KJ22" s="7">
        <v>3</v>
      </c>
      <c r="KK22" s="7">
        <v>3</v>
      </c>
      <c r="KL22" s="7">
        <v>3</v>
      </c>
      <c r="KM22" s="7">
        <v>3</v>
      </c>
      <c r="KN22" s="7">
        <v>3</v>
      </c>
      <c r="KO22" s="7">
        <v>3</v>
      </c>
      <c r="KP22" s="7">
        <v>3</v>
      </c>
      <c r="KQ22" s="7">
        <v>3</v>
      </c>
      <c r="KR22" s="7">
        <v>3</v>
      </c>
      <c r="KS22" s="7">
        <v>3</v>
      </c>
      <c r="KT22" s="7">
        <v>3</v>
      </c>
      <c r="KU22" s="7">
        <v>3</v>
      </c>
      <c r="KV22" s="7">
        <v>3</v>
      </c>
      <c r="KW22" s="7">
        <v>3</v>
      </c>
      <c r="KX22" s="7">
        <v>3</v>
      </c>
      <c r="KY22" s="9">
        <v>3</v>
      </c>
      <c r="KZ22" s="7">
        <v>3</v>
      </c>
      <c r="LA22" s="7">
        <v>3</v>
      </c>
      <c r="LB22" s="9">
        <v>3</v>
      </c>
      <c r="LC22" s="9">
        <v>3</v>
      </c>
      <c r="LD22" s="9">
        <v>3</v>
      </c>
      <c r="LE22" s="7">
        <v>3</v>
      </c>
      <c r="LF22" s="9">
        <v>3</v>
      </c>
      <c r="LG22" s="9">
        <v>3</v>
      </c>
      <c r="LH22" s="9">
        <v>3</v>
      </c>
      <c r="LI22" s="9">
        <v>3</v>
      </c>
      <c r="LJ22" s="9">
        <v>3</v>
      </c>
      <c r="LK22" s="9">
        <v>3</v>
      </c>
      <c r="LL22" s="9">
        <v>3</v>
      </c>
      <c r="LM22" s="7">
        <v>3</v>
      </c>
      <c r="LN22" s="9">
        <v>3</v>
      </c>
      <c r="LO22" s="7">
        <v>1</v>
      </c>
      <c r="LP22" s="9">
        <v>3</v>
      </c>
      <c r="LQ22" s="9">
        <v>3</v>
      </c>
      <c r="LR22" s="7">
        <v>3</v>
      </c>
      <c r="LS22" s="7">
        <v>3</v>
      </c>
      <c r="LT22" s="9">
        <v>3</v>
      </c>
      <c r="LU22" s="9">
        <v>3</v>
      </c>
      <c r="LV22" s="9">
        <v>3</v>
      </c>
      <c r="LW22" s="9">
        <v>1</v>
      </c>
      <c r="LX22" s="9">
        <v>1</v>
      </c>
      <c r="LY22" s="9">
        <v>3</v>
      </c>
      <c r="LZ22" s="9">
        <v>3</v>
      </c>
      <c r="MA22" s="7">
        <v>3</v>
      </c>
      <c r="MB22" s="7">
        <v>3</v>
      </c>
      <c r="MC22" s="9">
        <v>3</v>
      </c>
      <c r="MD22" s="9">
        <v>3</v>
      </c>
      <c r="ME22" s="9">
        <v>3</v>
      </c>
      <c r="MF22" s="9">
        <v>3</v>
      </c>
      <c r="MG22" s="9">
        <v>3</v>
      </c>
      <c r="MH22" s="9">
        <v>3</v>
      </c>
      <c r="MI22" s="9">
        <v>3</v>
      </c>
      <c r="MJ22" s="9">
        <v>3</v>
      </c>
      <c r="MK22" s="9">
        <v>3</v>
      </c>
      <c r="ML22" s="9">
        <v>1</v>
      </c>
      <c r="MM22" s="9">
        <v>3</v>
      </c>
      <c r="MN22" s="9">
        <v>3</v>
      </c>
      <c r="MO22" s="9">
        <v>3</v>
      </c>
      <c r="MP22" s="9">
        <v>3</v>
      </c>
      <c r="MQ22" s="9">
        <v>3</v>
      </c>
      <c r="MR22" s="9">
        <v>3</v>
      </c>
      <c r="MS22" s="9">
        <v>3</v>
      </c>
      <c r="MT22" s="9">
        <v>3</v>
      </c>
      <c r="MU22" s="9">
        <v>3</v>
      </c>
      <c r="MV22" s="9">
        <v>3</v>
      </c>
      <c r="MW22" s="9">
        <v>3</v>
      </c>
      <c r="MX22" s="9">
        <v>3</v>
      </c>
      <c r="MY22" s="9">
        <v>3</v>
      </c>
      <c r="MZ22" s="9">
        <v>3</v>
      </c>
      <c r="NA22" s="9">
        <v>3</v>
      </c>
      <c r="NB22" s="9">
        <v>3</v>
      </c>
      <c r="NC22" s="9">
        <v>3</v>
      </c>
      <c r="ND22" s="9">
        <v>3</v>
      </c>
      <c r="NE22" s="9">
        <v>3</v>
      </c>
      <c r="NF22" s="9">
        <v>3</v>
      </c>
      <c r="NG22" s="9">
        <v>3</v>
      </c>
      <c r="NH22" s="9">
        <v>3</v>
      </c>
      <c r="NI22" s="9">
        <v>3</v>
      </c>
      <c r="NJ22" s="9">
        <v>3</v>
      </c>
      <c r="NK22" s="9">
        <v>3</v>
      </c>
      <c r="NL22" s="9">
        <v>3</v>
      </c>
      <c r="NM22" s="9">
        <v>3</v>
      </c>
      <c r="NN22" s="9">
        <v>3</v>
      </c>
      <c r="NO22" s="9">
        <v>3</v>
      </c>
      <c r="NP22" s="9">
        <v>3</v>
      </c>
      <c r="NQ22" s="9">
        <v>3</v>
      </c>
      <c r="NR22" s="9">
        <v>1</v>
      </c>
      <c r="NS22" s="9">
        <v>3</v>
      </c>
      <c r="NT22" s="9">
        <v>3</v>
      </c>
      <c r="NU22" s="9">
        <v>3</v>
      </c>
      <c r="NV22" s="9">
        <v>3</v>
      </c>
      <c r="NW22" s="9">
        <v>3</v>
      </c>
      <c r="NX22" s="9">
        <v>3</v>
      </c>
      <c r="NY22" s="9">
        <v>3</v>
      </c>
      <c r="NZ22" s="9">
        <v>3</v>
      </c>
      <c r="OA22" s="9">
        <v>3</v>
      </c>
      <c r="OB22" s="9">
        <v>3</v>
      </c>
      <c r="OC22" s="9">
        <v>3</v>
      </c>
      <c r="OD22" s="9">
        <v>3</v>
      </c>
      <c r="OE22" s="9">
        <v>3</v>
      </c>
      <c r="OF22" s="9">
        <v>3</v>
      </c>
      <c r="OG22" s="9">
        <v>3</v>
      </c>
      <c r="OH22" s="9">
        <v>3</v>
      </c>
      <c r="OI22" s="9">
        <v>3</v>
      </c>
      <c r="OJ22" s="9">
        <v>3</v>
      </c>
      <c r="OK22" s="9">
        <v>3</v>
      </c>
      <c r="OL22" s="9">
        <v>3</v>
      </c>
      <c r="OM22" s="9">
        <v>3</v>
      </c>
      <c r="ON22" s="9">
        <v>3</v>
      </c>
      <c r="OO22" s="9">
        <v>3</v>
      </c>
      <c r="OP22" s="9">
        <v>3</v>
      </c>
      <c r="OQ22" s="9">
        <v>3</v>
      </c>
      <c r="OR22" s="9">
        <v>3</v>
      </c>
      <c r="OS22" s="9">
        <v>3</v>
      </c>
      <c r="OT22" s="7">
        <v>3</v>
      </c>
      <c r="OU22" s="9">
        <v>3</v>
      </c>
      <c r="OV22" s="9">
        <v>3</v>
      </c>
      <c r="OW22" s="9">
        <v>3</v>
      </c>
      <c r="OX22" s="9">
        <v>3</v>
      </c>
      <c r="OY22" s="9">
        <v>3</v>
      </c>
      <c r="OZ22" s="9">
        <v>3</v>
      </c>
      <c r="PA22" s="9">
        <v>3</v>
      </c>
      <c r="PB22" s="9">
        <v>3</v>
      </c>
      <c r="PC22" s="9">
        <v>3</v>
      </c>
      <c r="PD22" s="9">
        <v>1</v>
      </c>
      <c r="PE22" s="9">
        <v>3</v>
      </c>
      <c r="PF22" s="7">
        <v>1</v>
      </c>
      <c r="PG22" s="9">
        <v>3</v>
      </c>
      <c r="PH22" s="9">
        <v>3</v>
      </c>
      <c r="PI22" s="9">
        <v>3</v>
      </c>
      <c r="PJ22" s="7">
        <v>3</v>
      </c>
      <c r="PK22" s="9">
        <v>3</v>
      </c>
      <c r="PL22" s="9">
        <v>3</v>
      </c>
    </row>
    <row r="23" spans="1:428" s="10" customFormat="1" ht="18" customHeight="1">
      <c r="A23" s="77"/>
      <c r="B23" s="6" t="s">
        <v>58</v>
      </c>
      <c r="C23" s="3" t="s">
        <v>49</v>
      </c>
      <c r="D23" s="21">
        <f t="shared" si="0"/>
        <v>382</v>
      </c>
      <c r="E23" s="9">
        <v>3</v>
      </c>
      <c r="F23" s="9">
        <v>3</v>
      </c>
      <c r="G23" s="7">
        <v>3</v>
      </c>
      <c r="H23" s="9">
        <v>1</v>
      </c>
      <c r="I23" s="9">
        <v>3</v>
      </c>
      <c r="J23" s="9">
        <v>3</v>
      </c>
      <c r="K23" s="9">
        <v>3</v>
      </c>
      <c r="L23" s="7">
        <v>3</v>
      </c>
      <c r="M23" s="7">
        <v>3</v>
      </c>
      <c r="N23" s="9">
        <v>3</v>
      </c>
      <c r="O23" s="9">
        <v>3</v>
      </c>
      <c r="P23" s="9">
        <v>3</v>
      </c>
      <c r="Q23" s="9">
        <v>3</v>
      </c>
      <c r="R23" s="9">
        <v>3</v>
      </c>
      <c r="S23" s="9">
        <v>3</v>
      </c>
      <c r="T23" s="7">
        <v>3</v>
      </c>
      <c r="U23" s="9">
        <v>3</v>
      </c>
      <c r="V23" s="9">
        <v>3</v>
      </c>
      <c r="W23" s="9">
        <v>3</v>
      </c>
      <c r="X23" s="9">
        <v>3</v>
      </c>
      <c r="Y23" s="9">
        <v>3</v>
      </c>
      <c r="Z23" s="9">
        <v>3</v>
      </c>
      <c r="AA23" s="7">
        <v>3</v>
      </c>
      <c r="AB23" s="7">
        <v>3</v>
      </c>
      <c r="AC23" s="9">
        <v>3</v>
      </c>
      <c r="AD23" s="9">
        <v>3</v>
      </c>
      <c r="AE23" s="9">
        <v>3</v>
      </c>
      <c r="AF23" s="9">
        <v>3</v>
      </c>
      <c r="AG23" s="9">
        <v>3</v>
      </c>
      <c r="AH23" s="9">
        <v>3</v>
      </c>
      <c r="AI23" s="9">
        <v>3</v>
      </c>
      <c r="AJ23" s="7">
        <v>3</v>
      </c>
      <c r="AK23" s="7">
        <v>3</v>
      </c>
      <c r="AL23" s="9">
        <v>3</v>
      </c>
      <c r="AM23" s="9">
        <v>3</v>
      </c>
      <c r="AN23" s="7">
        <v>3</v>
      </c>
      <c r="AO23" s="7">
        <v>3</v>
      </c>
      <c r="AP23" s="7">
        <v>3</v>
      </c>
      <c r="AQ23" s="7">
        <v>3</v>
      </c>
      <c r="AR23" s="9">
        <v>3</v>
      </c>
      <c r="AS23" s="9">
        <v>3</v>
      </c>
      <c r="AT23" s="9">
        <v>3</v>
      </c>
      <c r="AU23" s="7">
        <v>3</v>
      </c>
      <c r="AV23" s="7">
        <v>3</v>
      </c>
      <c r="AW23" s="7">
        <v>3</v>
      </c>
      <c r="AX23" s="9">
        <v>3</v>
      </c>
      <c r="AY23" s="9">
        <v>3</v>
      </c>
      <c r="AZ23" s="9">
        <v>3</v>
      </c>
      <c r="BA23" s="9">
        <v>3</v>
      </c>
      <c r="BB23" s="9">
        <v>3</v>
      </c>
      <c r="BC23" s="9">
        <v>3</v>
      </c>
      <c r="BD23" s="9">
        <v>3</v>
      </c>
      <c r="BE23" s="9">
        <v>3</v>
      </c>
      <c r="BF23" s="9">
        <v>3</v>
      </c>
      <c r="BG23" s="9">
        <v>3</v>
      </c>
      <c r="BH23" s="9">
        <v>1</v>
      </c>
      <c r="BI23" s="9">
        <v>3</v>
      </c>
      <c r="BJ23" s="7">
        <v>3</v>
      </c>
      <c r="BK23" s="9">
        <v>3</v>
      </c>
      <c r="BL23" s="9">
        <v>3</v>
      </c>
      <c r="BM23" s="9">
        <v>3</v>
      </c>
      <c r="BN23" s="9">
        <v>0</v>
      </c>
      <c r="BO23" s="9">
        <v>3</v>
      </c>
      <c r="BP23" s="9">
        <v>3</v>
      </c>
      <c r="BQ23" s="9">
        <v>3</v>
      </c>
      <c r="BR23" s="9">
        <v>3</v>
      </c>
      <c r="BS23" s="9">
        <v>3</v>
      </c>
      <c r="BT23" s="7">
        <v>3</v>
      </c>
      <c r="BU23" s="7">
        <v>3</v>
      </c>
      <c r="BV23" s="9">
        <v>3</v>
      </c>
      <c r="BW23" s="9">
        <v>3</v>
      </c>
      <c r="BX23" s="9">
        <v>3</v>
      </c>
      <c r="BY23" s="9">
        <v>3</v>
      </c>
      <c r="BZ23" s="7">
        <v>3</v>
      </c>
      <c r="CA23" s="7">
        <v>3</v>
      </c>
      <c r="CB23" s="9">
        <v>3</v>
      </c>
      <c r="CC23" s="7">
        <v>3</v>
      </c>
      <c r="CD23" s="7">
        <v>3</v>
      </c>
      <c r="CE23" s="7">
        <v>3</v>
      </c>
      <c r="CF23" s="9">
        <v>3</v>
      </c>
      <c r="CG23" s="9">
        <v>3</v>
      </c>
      <c r="CH23" s="9">
        <v>3</v>
      </c>
      <c r="CI23" s="9">
        <v>3</v>
      </c>
      <c r="CJ23" s="9">
        <v>3</v>
      </c>
      <c r="CK23" s="9">
        <v>3</v>
      </c>
      <c r="CL23" s="9">
        <v>3</v>
      </c>
      <c r="CM23" s="9">
        <v>3</v>
      </c>
      <c r="CN23" s="9">
        <v>3</v>
      </c>
      <c r="CO23" s="9">
        <v>3</v>
      </c>
      <c r="CP23" s="9">
        <v>3</v>
      </c>
      <c r="CQ23" s="9">
        <v>3</v>
      </c>
      <c r="CR23" s="9">
        <v>3</v>
      </c>
      <c r="CS23" s="9">
        <v>3</v>
      </c>
      <c r="CT23" s="9">
        <v>3</v>
      </c>
      <c r="CU23" s="9">
        <v>3</v>
      </c>
      <c r="CV23" s="9">
        <v>3</v>
      </c>
      <c r="CW23" s="9">
        <v>3</v>
      </c>
      <c r="CX23" s="9">
        <v>3</v>
      </c>
      <c r="CY23" s="9">
        <v>3</v>
      </c>
      <c r="CZ23" s="9">
        <v>3</v>
      </c>
      <c r="DA23" s="9">
        <v>3</v>
      </c>
      <c r="DB23" s="9">
        <v>3</v>
      </c>
      <c r="DC23" s="9">
        <v>3</v>
      </c>
      <c r="DD23" s="9">
        <v>3</v>
      </c>
      <c r="DE23" s="9">
        <v>3</v>
      </c>
      <c r="DF23" s="9">
        <v>3</v>
      </c>
      <c r="DG23" s="9">
        <v>3</v>
      </c>
      <c r="DH23" s="9">
        <v>3</v>
      </c>
      <c r="DI23" s="9">
        <v>3</v>
      </c>
      <c r="DJ23" s="9">
        <v>3</v>
      </c>
      <c r="DK23" s="9">
        <v>3</v>
      </c>
      <c r="DL23" s="9">
        <v>3</v>
      </c>
      <c r="DM23" s="9">
        <v>3</v>
      </c>
      <c r="DN23" s="9">
        <v>3</v>
      </c>
      <c r="DO23" s="9">
        <v>3</v>
      </c>
      <c r="DP23" s="9">
        <v>3</v>
      </c>
      <c r="DQ23" s="9">
        <v>3</v>
      </c>
      <c r="DR23" s="9">
        <v>3</v>
      </c>
      <c r="DS23" s="9">
        <v>3</v>
      </c>
      <c r="DT23" s="9">
        <v>3</v>
      </c>
      <c r="DU23" s="9">
        <v>3</v>
      </c>
      <c r="DV23" s="9">
        <v>3</v>
      </c>
      <c r="DW23" s="9">
        <v>3</v>
      </c>
      <c r="DX23" s="9">
        <v>3</v>
      </c>
      <c r="DY23" s="9">
        <v>3</v>
      </c>
      <c r="DZ23" s="9">
        <v>3</v>
      </c>
      <c r="EA23" s="9">
        <v>3</v>
      </c>
      <c r="EB23" s="9">
        <v>3</v>
      </c>
      <c r="EC23" s="9">
        <v>3</v>
      </c>
      <c r="ED23" s="9">
        <v>3</v>
      </c>
      <c r="EE23" s="9">
        <v>3</v>
      </c>
      <c r="EF23" s="9">
        <v>3</v>
      </c>
      <c r="EG23" s="9">
        <v>3</v>
      </c>
      <c r="EH23" s="9">
        <v>3</v>
      </c>
      <c r="EI23" s="9">
        <v>3</v>
      </c>
      <c r="EJ23" s="9">
        <v>3</v>
      </c>
      <c r="EK23" s="9">
        <v>3</v>
      </c>
      <c r="EL23" s="9">
        <v>3</v>
      </c>
      <c r="EM23" s="9">
        <v>3</v>
      </c>
      <c r="EN23" s="9">
        <v>3</v>
      </c>
      <c r="EO23" s="9">
        <v>3</v>
      </c>
      <c r="EP23" s="9">
        <v>3</v>
      </c>
      <c r="EQ23" s="9">
        <v>3</v>
      </c>
      <c r="ER23" s="9">
        <v>3</v>
      </c>
      <c r="ES23" s="9">
        <v>0</v>
      </c>
      <c r="ET23" s="9">
        <v>3</v>
      </c>
      <c r="EU23" s="9">
        <v>3</v>
      </c>
      <c r="EV23" s="9">
        <v>3</v>
      </c>
      <c r="EW23" s="9">
        <v>3</v>
      </c>
      <c r="EX23" s="9">
        <v>3</v>
      </c>
      <c r="EY23" s="9">
        <v>3</v>
      </c>
      <c r="EZ23" s="9">
        <v>3</v>
      </c>
      <c r="FA23" s="9">
        <v>3</v>
      </c>
      <c r="FB23" s="9">
        <v>3</v>
      </c>
      <c r="FC23" s="9">
        <v>3</v>
      </c>
      <c r="FD23" s="9">
        <v>3</v>
      </c>
      <c r="FE23" s="9">
        <v>3</v>
      </c>
      <c r="FF23" s="9">
        <v>3</v>
      </c>
      <c r="FG23" s="9">
        <v>3</v>
      </c>
      <c r="FH23" s="9">
        <v>3</v>
      </c>
      <c r="FI23" s="9">
        <v>3</v>
      </c>
      <c r="FJ23" s="9">
        <v>3</v>
      </c>
      <c r="FK23" s="9">
        <v>3</v>
      </c>
      <c r="FL23" s="9">
        <v>3</v>
      </c>
      <c r="FM23" s="9">
        <v>3</v>
      </c>
      <c r="FN23" s="9">
        <v>3</v>
      </c>
      <c r="FO23" s="9">
        <v>3</v>
      </c>
      <c r="FP23" s="9">
        <v>3</v>
      </c>
      <c r="FQ23" s="9">
        <v>3</v>
      </c>
      <c r="FR23" s="9">
        <v>3</v>
      </c>
      <c r="FS23" s="9">
        <v>3</v>
      </c>
      <c r="FT23" s="9">
        <v>3</v>
      </c>
      <c r="FU23" s="9">
        <v>3</v>
      </c>
      <c r="FV23" s="9">
        <v>3</v>
      </c>
      <c r="FW23" s="9">
        <v>3</v>
      </c>
      <c r="FX23" s="9">
        <v>3</v>
      </c>
      <c r="FY23" s="9">
        <v>3</v>
      </c>
      <c r="FZ23" s="9">
        <v>3</v>
      </c>
      <c r="GA23" s="9">
        <v>3</v>
      </c>
      <c r="GB23" s="9">
        <v>3</v>
      </c>
      <c r="GC23" s="9">
        <v>3</v>
      </c>
      <c r="GD23" s="9">
        <v>3</v>
      </c>
      <c r="GE23" s="9">
        <v>3</v>
      </c>
      <c r="GF23" s="9">
        <v>3</v>
      </c>
      <c r="GG23" s="9">
        <v>3</v>
      </c>
      <c r="GH23" s="9">
        <v>3</v>
      </c>
      <c r="GI23" s="9">
        <v>3</v>
      </c>
      <c r="GJ23" s="9">
        <v>3</v>
      </c>
      <c r="GK23" s="9">
        <v>3</v>
      </c>
      <c r="GL23" s="9">
        <v>3</v>
      </c>
      <c r="GM23" s="9">
        <v>3</v>
      </c>
      <c r="GN23" s="9">
        <v>3</v>
      </c>
      <c r="GO23" s="9">
        <v>3</v>
      </c>
      <c r="GP23" s="9">
        <v>3</v>
      </c>
      <c r="GQ23" s="9">
        <v>3</v>
      </c>
      <c r="GR23" s="9">
        <v>3</v>
      </c>
      <c r="GS23" s="9">
        <v>3</v>
      </c>
      <c r="GT23" s="9">
        <v>3</v>
      </c>
      <c r="GU23" s="9">
        <v>3</v>
      </c>
      <c r="GV23" s="9">
        <v>3</v>
      </c>
      <c r="GW23" s="9">
        <v>3</v>
      </c>
      <c r="GX23" s="9">
        <v>3</v>
      </c>
      <c r="GY23" s="9">
        <v>3</v>
      </c>
      <c r="GZ23" s="9">
        <v>3</v>
      </c>
      <c r="HA23" s="9">
        <v>3</v>
      </c>
      <c r="HB23" s="9">
        <v>3</v>
      </c>
      <c r="HC23" s="9">
        <v>3</v>
      </c>
      <c r="HD23" s="9">
        <v>3</v>
      </c>
      <c r="HE23" s="9">
        <v>3</v>
      </c>
      <c r="HF23" s="9">
        <v>3</v>
      </c>
      <c r="HG23" s="9">
        <v>3</v>
      </c>
      <c r="HH23" s="9">
        <v>3</v>
      </c>
      <c r="HI23" s="9">
        <v>3</v>
      </c>
      <c r="HJ23" s="9">
        <v>3</v>
      </c>
      <c r="HK23" s="9">
        <v>3</v>
      </c>
      <c r="HL23" s="9">
        <v>3</v>
      </c>
      <c r="HM23" s="9">
        <v>3</v>
      </c>
      <c r="HN23" s="9">
        <v>3</v>
      </c>
      <c r="HO23" s="9">
        <v>3</v>
      </c>
      <c r="HP23" s="9">
        <v>3</v>
      </c>
      <c r="HQ23" s="9">
        <v>3</v>
      </c>
      <c r="HR23" s="9">
        <v>3</v>
      </c>
      <c r="HS23" s="9">
        <v>3</v>
      </c>
      <c r="HT23" s="9">
        <v>3</v>
      </c>
      <c r="HU23" s="9">
        <v>3</v>
      </c>
      <c r="HV23" s="9">
        <v>3</v>
      </c>
      <c r="HW23" s="9">
        <v>3</v>
      </c>
      <c r="HX23" s="9">
        <v>3</v>
      </c>
      <c r="HY23" s="9">
        <v>3</v>
      </c>
      <c r="HZ23" s="9">
        <v>3</v>
      </c>
      <c r="IA23" s="9">
        <v>3</v>
      </c>
      <c r="IB23" s="9">
        <v>3</v>
      </c>
      <c r="IC23" s="9">
        <v>3</v>
      </c>
      <c r="ID23" s="9">
        <v>3</v>
      </c>
      <c r="IE23" s="9">
        <v>3</v>
      </c>
      <c r="IF23" s="9">
        <v>3</v>
      </c>
      <c r="IG23" s="9">
        <v>3</v>
      </c>
      <c r="IH23" s="9">
        <v>3</v>
      </c>
      <c r="II23" s="9">
        <v>3</v>
      </c>
      <c r="IJ23" s="9">
        <v>3</v>
      </c>
      <c r="IK23" s="7">
        <v>1</v>
      </c>
      <c r="IL23" s="9">
        <v>3</v>
      </c>
      <c r="IM23" s="9">
        <v>3</v>
      </c>
      <c r="IN23" s="7">
        <v>3</v>
      </c>
      <c r="IO23" s="7">
        <v>3</v>
      </c>
      <c r="IP23" s="9">
        <v>3</v>
      </c>
      <c r="IQ23" s="9">
        <v>3</v>
      </c>
      <c r="IR23" s="9">
        <v>3</v>
      </c>
      <c r="IS23" s="9">
        <v>1</v>
      </c>
      <c r="IT23" s="7">
        <v>3</v>
      </c>
      <c r="IU23" s="7">
        <v>1</v>
      </c>
      <c r="IV23" s="9">
        <v>1</v>
      </c>
      <c r="IW23" s="7">
        <v>3</v>
      </c>
      <c r="IX23" s="9">
        <v>3</v>
      </c>
      <c r="IY23" s="9">
        <v>3</v>
      </c>
      <c r="IZ23" s="7">
        <v>1</v>
      </c>
      <c r="JA23" s="7">
        <v>1</v>
      </c>
      <c r="JB23" s="7">
        <v>1</v>
      </c>
      <c r="JC23" s="9">
        <v>3</v>
      </c>
      <c r="JD23" s="9">
        <v>3</v>
      </c>
      <c r="JE23" s="7">
        <v>0</v>
      </c>
      <c r="JF23" s="9">
        <v>0</v>
      </c>
      <c r="JG23" s="9">
        <v>3</v>
      </c>
      <c r="JH23" s="7">
        <v>3</v>
      </c>
      <c r="JI23" s="9">
        <v>3</v>
      </c>
      <c r="JJ23" s="7">
        <v>3</v>
      </c>
      <c r="JK23" s="9">
        <v>1</v>
      </c>
      <c r="JL23" s="7">
        <v>3</v>
      </c>
      <c r="JM23" s="9">
        <v>3</v>
      </c>
      <c r="JN23" s="9">
        <v>3</v>
      </c>
      <c r="JO23" s="9">
        <v>3</v>
      </c>
      <c r="JP23" s="9">
        <v>3</v>
      </c>
      <c r="JQ23" s="9">
        <v>3</v>
      </c>
      <c r="JR23" s="7">
        <v>3</v>
      </c>
      <c r="JS23" s="7">
        <v>3</v>
      </c>
      <c r="JT23" s="9">
        <v>3</v>
      </c>
      <c r="JU23" s="7">
        <v>3</v>
      </c>
      <c r="JV23" s="9">
        <v>3</v>
      </c>
      <c r="JW23" s="9">
        <v>3</v>
      </c>
      <c r="JX23" s="7">
        <v>3</v>
      </c>
      <c r="JY23" s="7">
        <v>3</v>
      </c>
      <c r="JZ23" s="7">
        <v>3</v>
      </c>
      <c r="KA23" s="7">
        <v>3</v>
      </c>
      <c r="KB23" s="7">
        <v>3</v>
      </c>
      <c r="KC23" s="7">
        <v>3</v>
      </c>
      <c r="KD23" s="7">
        <v>3</v>
      </c>
      <c r="KE23" s="7">
        <v>3</v>
      </c>
      <c r="KF23" s="7">
        <v>3</v>
      </c>
      <c r="KG23" s="7">
        <v>3</v>
      </c>
      <c r="KH23" s="7">
        <v>3</v>
      </c>
      <c r="KI23" s="7">
        <v>3</v>
      </c>
      <c r="KJ23" s="7">
        <v>3</v>
      </c>
      <c r="KK23" s="7">
        <v>3</v>
      </c>
      <c r="KL23" s="9">
        <v>3</v>
      </c>
      <c r="KM23" s="7">
        <v>3</v>
      </c>
      <c r="KN23" s="7">
        <v>3</v>
      </c>
      <c r="KO23" s="7">
        <v>3</v>
      </c>
      <c r="KP23" s="7">
        <v>3</v>
      </c>
      <c r="KQ23" s="7">
        <v>0</v>
      </c>
      <c r="KR23" s="7">
        <v>3</v>
      </c>
      <c r="KS23" s="7">
        <v>3</v>
      </c>
      <c r="KT23" s="7">
        <v>3</v>
      </c>
      <c r="KU23" s="7">
        <v>3</v>
      </c>
      <c r="KV23" s="7">
        <v>3</v>
      </c>
      <c r="KW23" s="7">
        <v>3</v>
      </c>
      <c r="KX23" s="7">
        <v>3</v>
      </c>
      <c r="KY23" s="9">
        <v>1</v>
      </c>
      <c r="KZ23" s="7">
        <v>3</v>
      </c>
      <c r="LA23" s="7">
        <v>3</v>
      </c>
      <c r="LB23" s="9">
        <v>1</v>
      </c>
      <c r="LC23" s="9">
        <v>1</v>
      </c>
      <c r="LD23" s="9">
        <v>1</v>
      </c>
      <c r="LE23" s="7">
        <v>3</v>
      </c>
      <c r="LF23" s="9">
        <v>1</v>
      </c>
      <c r="LG23" s="9">
        <v>1</v>
      </c>
      <c r="LH23" s="9">
        <v>1</v>
      </c>
      <c r="LI23" s="9">
        <v>3</v>
      </c>
      <c r="LJ23" s="9">
        <v>1</v>
      </c>
      <c r="LK23" s="9">
        <v>3</v>
      </c>
      <c r="LL23" s="9">
        <v>1</v>
      </c>
      <c r="LM23" s="7">
        <v>1</v>
      </c>
      <c r="LN23" s="9">
        <v>1</v>
      </c>
      <c r="LO23" s="7">
        <v>1</v>
      </c>
      <c r="LP23" s="9">
        <v>3</v>
      </c>
      <c r="LQ23" s="9">
        <v>1</v>
      </c>
      <c r="LR23" s="7">
        <v>1</v>
      </c>
      <c r="LS23" s="7">
        <v>3</v>
      </c>
      <c r="LT23" s="9">
        <v>3</v>
      </c>
      <c r="LU23" s="9">
        <v>3</v>
      </c>
      <c r="LV23" s="9">
        <v>1</v>
      </c>
      <c r="LW23" s="9">
        <v>1</v>
      </c>
      <c r="LX23" s="9">
        <v>3</v>
      </c>
      <c r="LY23" s="9">
        <v>3</v>
      </c>
      <c r="LZ23" s="9">
        <v>3</v>
      </c>
      <c r="MA23" s="7">
        <v>3</v>
      </c>
      <c r="MB23" s="7">
        <v>3</v>
      </c>
      <c r="MC23" s="9">
        <v>3</v>
      </c>
      <c r="MD23" s="9">
        <v>3</v>
      </c>
      <c r="ME23" s="9">
        <v>3</v>
      </c>
      <c r="MF23" s="9">
        <v>3</v>
      </c>
      <c r="MG23" s="9">
        <v>3</v>
      </c>
      <c r="MH23" s="9">
        <v>3</v>
      </c>
      <c r="MI23" s="9">
        <v>3</v>
      </c>
      <c r="MJ23" s="9">
        <v>3</v>
      </c>
      <c r="MK23" s="9">
        <v>3</v>
      </c>
      <c r="ML23" s="9">
        <v>3</v>
      </c>
      <c r="MM23" s="9">
        <v>3</v>
      </c>
      <c r="MN23" s="9">
        <v>3</v>
      </c>
      <c r="MO23" s="9">
        <v>3</v>
      </c>
      <c r="MP23" s="9">
        <v>3</v>
      </c>
      <c r="MQ23" s="9">
        <v>3</v>
      </c>
      <c r="MR23" s="9">
        <v>3</v>
      </c>
      <c r="MS23" s="9">
        <v>3</v>
      </c>
      <c r="MT23" s="9">
        <v>3</v>
      </c>
      <c r="MU23" s="9">
        <v>3</v>
      </c>
      <c r="MV23" s="9">
        <v>3</v>
      </c>
      <c r="MW23" s="9">
        <v>3</v>
      </c>
      <c r="MX23" s="9">
        <v>3</v>
      </c>
      <c r="MY23" s="9">
        <v>3</v>
      </c>
      <c r="MZ23" s="9">
        <v>3</v>
      </c>
      <c r="NA23" s="9">
        <v>3</v>
      </c>
      <c r="NB23" s="9">
        <v>3</v>
      </c>
      <c r="NC23" s="9">
        <v>3</v>
      </c>
      <c r="ND23" s="9">
        <v>1</v>
      </c>
      <c r="NE23" s="9">
        <v>1</v>
      </c>
      <c r="NF23" s="9">
        <v>1</v>
      </c>
      <c r="NG23" s="9">
        <v>3</v>
      </c>
      <c r="NH23" s="9">
        <v>3</v>
      </c>
      <c r="NI23" s="9">
        <v>3</v>
      </c>
      <c r="NJ23" s="9">
        <v>3</v>
      </c>
      <c r="NK23" s="9">
        <v>1</v>
      </c>
      <c r="NL23" s="9">
        <v>3</v>
      </c>
      <c r="NM23" s="9">
        <v>3</v>
      </c>
      <c r="NN23" s="9">
        <v>3</v>
      </c>
      <c r="NO23" s="9">
        <v>3</v>
      </c>
      <c r="NP23" s="9">
        <v>3</v>
      </c>
      <c r="NQ23" s="9">
        <v>1</v>
      </c>
      <c r="NR23" s="9">
        <v>1</v>
      </c>
      <c r="NS23" s="9">
        <v>3</v>
      </c>
      <c r="NT23" s="9">
        <v>1</v>
      </c>
      <c r="NU23" s="9">
        <v>3</v>
      </c>
      <c r="NV23" s="9">
        <v>3</v>
      </c>
      <c r="NW23" s="9">
        <v>3</v>
      </c>
      <c r="NX23" s="9">
        <v>3</v>
      </c>
      <c r="NY23" s="9">
        <v>3</v>
      </c>
      <c r="NZ23" s="9">
        <v>3</v>
      </c>
      <c r="OA23" s="9">
        <v>3</v>
      </c>
      <c r="OB23" s="9">
        <v>3</v>
      </c>
      <c r="OC23" s="9">
        <v>3</v>
      </c>
      <c r="OD23" s="9">
        <v>3</v>
      </c>
      <c r="OE23" s="9">
        <v>3</v>
      </c>
      <c r="OF23" s="9">
        <v>3</v>
      </c>
      <c r="OG23" s="9">
        <v>3</v>
      </c>
      <c r="OH23" s="9">
        <v>3</v>
      </c>
      <c r="OI23" s="9">
        <v>3</v>
      </c>
      <c r="OJ23" s="9">
        <v>3</v>
      </c>
      <c r="OK23" s="9">
        <v>3</v>
      </c>
      <c r="OL23" s="9">
        <v>3</v>
      </c>
      <c r="OM23" s="9">
        <v>3</v>
      </c>
      <c r="ON23" s="9">
        <v>3</v>
      </c>
      <c r="OO23" s="9">
        <v>3</v>
      </c>
      <c r="OP23" s="9">
        <v>3</v>
      </c>
      <c r="OQ23" s="9">
        <v>3</v>
      </c>
      <c r="OR23" s="9">
        <v>3</v>
      </c>
      <c r="OS23" s="9">
        <v>3</v>
      </c>
      <c r="OT23" s="7">
        <v>3</v>
      </c>
      <c r="OU23" s="9">
        <v>3</v>
      </c>
      <c r="OV23" s="9">
        <v>3</v>
      </c>
      <c r="OW23" s="9">
        <v>3</v>
      </c>
      <c r="OX23" s="9">
        <v>3</v>
      </c>
      <c r="OY23" s="9">
        <v>3</v>
      </c>
      <c r="OZ23" s="9">
        <v>1</v>
      </c>
      <c r="PA23" s="9">
        <v>3</v>
      </c>
      <c r="PB23" s="9">
        <v>1</v>
      </c>
      <c r="PC23" s="9">
        <v>3</v>
      </c>
      <c r="PD23" s="9">
        <v>3</v>
      </c>
      <c r="PE23" s="9">
        <v>1</v>
      </c>
      <c r="PF23" s="7">
        <v>1</v>
      </c>
      <c r="PG23" s="9">
        <v>3</v>
      </c>
      <c r="PH23" s="9">
        <v>3</v>
      </c>
      <c r="PI23" s="9">
        <v>3</v>
      </c>
      <c r="PJ23" s="7">
        <v>3</v>
      </c>
      <c r="PK23" s="9">
        <v>3</v>
      </c>
      <c r="PL23" s="9">
        <v>3</v>
      </c>
    </row>
    <row r="24" spans="1:428" s="11" customFormat="1" ht="18" customHeight="1">
      <c r="A24" s="78"/>
      <c r="B24" s="6" t="s">
        <v>59</v>
      </c>
      <c r="C24" s="3" t="s">
        <v>28</v>
      </c>
      <c r="D24" s="21">
        <f t="shared" si="0"/>
        <v>210</v>
      </c>
      <c r="E24" s="9">
        <v>3</v>
      </c>
      <c r="F24" s="9">
        <v>3</v>
      </c>
      <c r="G24" s="7">
        <v>3</v>
      </c>
      <c r="H24" s="9">
        <v>3</v>
      </c>
      <c r="I24" s="9">
        <v>0</v>
      </c>
      <c r="J24" s="9">
        <v>3</v>
      </c>
      <c r="K24" s="9">
        <v>3</v>
      </c>
      <c r="L24" s="7">
        <v>3</v>
      </c>
      <c r="M24" s="7">
        <v>0</v>
      </c>
      <c r="N24" s="9">
        <v>3</v>
      </c>
      <c r="O24" s="9">
        <v>3</v>
      </c>
      <c r="P24" s="9">
        <v>3</v>
      </c>
      <c r="Q24" s="9">
        <v>0</v>
      </c>
      <c r="R24" s="9">
        <v>0</v>
      </c>
      <c r="S24" s="9">
        <v>0</v>
      </c>
      <c r="T24" s="7">
        <v>0</v>
      </c>
      <c r="U24" s="9">
        <v>0</v>
      </c>
      <c r="V24" s="9">
        <v>0</v>
      </c>
      <c r="W24" s="9">
        <v>0</v>
      </c>
      <c r="X24" s="9">
        <v>0</v>
      </c>
      <c r="Y24" s="9">
        <v>3</v>
      </c>
      <c r="Z24" s="9">
        <v>0</v>
      </c>
      <c r="AA24" s="7">
        <v>0</v>
      </c>
      <c r="AB24" s="7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7">
        <v>0</v>
      </c>
      <c r="AK24" s="7">
        <v>0</v>
      </c>
      <c r="AL24" s="9">
        <v>0</v>
      </c>
      <c r="AM24" s="9">
        <v>0</v>
      </c>
      <c r="AN24" s="7">
        <v>0</v>
      </c>
      <c r="AO24" s="7">
        <v>0</v>
      </c>
      <c r="AP24" s="7">
        <v>0</v>
      </c>
      <c r="AQ24" s="7">
        <v>0</v>
      </c>
      <c r="AR24" s="9">
        <v>0</v>
      </c>
      <c r="AS24" s="9">
        <v>0</v>
      </c>
      <c r="AT24" s="9">
        <v>0</v>
      </c>
      <c r="AU24" s="7">
        <v>3</v>
      </c>
      <c r="AV24" s="7">
        <v>0</v>
      </c>
      <c r="AW24" s="7">
        <v>0</v>
      </c>
      <c r="AX24" s="9">
        <v>0</v>
      </c>
      <c r="AY24" s="9">
        <v>0</v>
      </c>
      <c r="AZ24" s="9">
        <v>3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7">
        <v>0</v>
      </c>
      <c r="BK24" s="9">
        <v>0</v>
      </c>
      <c r="BL24" s="9">
        <v>0</v>
      </c>
      <c r="BM24" s="9">
        <v>0</v>
      </c>
      <c r="BN24" s="9">
        <v>3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7">
        <v>0</v>
      </c>
      <c r="BU24" s="7">
        <v>0</v>
      </c>
      <c r="BV24" s="9">
        <v>0</v>
      </c>
      <c r="BW24" s="9">
        <v>0</v>
      </c>
      <c r="BX24" s="9">
        <v>0</v>
      </c>
      <c r="BY24" s="9">
        <v>0</v>
      </c>
      <c r="BZ24" s="7">
        <v>0</v>
      </c>
      <c r="CA24" s="7">
        <v>0</v>
      </c>
      <c r="CB24" s="9">
        <v>0</v>
      </c>
      <c r="CC24" s="7">
        <v>0</v>
      </c>
      <c r="CD24" s="7">
        <v>0</v>
      </c>
      <c r="CE24" s="7">
        <v>0</v>
      </c>
      <c r="CF24" s="9">
        <v>0</v>
      </c>
      <c r="CG24" s="9">
        <v>0</v>
      </c>
      <c r="CH24" s="9">
        <v>0</v>
      </c>
      <c r="CI24" s="9">
        <v>3</v>
      </c>
      <c r="CJ24" s="9">
        <v>0</v>
      </c>
      <c r="CK24" s="9">
        <v>3</v>
      </c>
      <c r="CL24" s="9">
        <v>3</v>
      </c>
      <c r="CM24" s="9">
        <v>3</v>
      </c>
      <c r="CN24" s="9">
        <v>3</v>
      </c>
      <c r="CO24" s="9">
        <v>3</v>
      </c>
      <c r="CP24" s="9">
        <v>3</v>
      </c>
      <c r="CQ24" s="9">
        <v>3</v>
      </c>
      <c r="CR24" s="9">
        <v>3</v>
      </c>
      <c r="CS24" s="9">
        <v>3</v>
      </c>
      <c r="CT24" s="9">
        <v>3</v>
      </c>
      <c r="CU24" s="9">
        <v>3</v>
      </c>
      <c r="CV24" s="9">
        <v>3</v>
      </c>
      <c r="CW24" s="9">
        <v>3</v>
      </c>
      <c r="CX24" s="9">
        <v>3</v>
      </c>
      <c r="CY24" s="9">
        <v>3</v>
      </c>
      <c r="CZ24" s="9">
        <v>3</v>
      </c>
      <c r="DA24" s="9">
        <v>3</v>
      </c>
      <c r="DB24" s="9">
        <v>3</v>
      </c>
      <c r="DC24" s="9">
        <v>3</v>
      </c>
      <c r="DD24" s="9">
        <v>3</v>
      </c>
      <c r="DE24" s="9">
        <v>3</v>
      </c>
      <c r="DF24" s="9">
        <v>3</v>
      </c>
      <c r="DG24" s="9">
        <v>3</v>
      </c>
      <c r="DH24" s="9">
        <v>3</v>
      </c>
      <c r="DI24" s="9">
        <v>3</v>
      </c>
      <c r="DJ24" s="9">
        <v>3</v>
      </c>
      <c r="DK24" s="9">
        <v>3</v>
      </c>
      <c r="DL24" s="9">
        <v>3</v>
      </c>
      <c r="DM24" s="9">
        <v>3</v>
      </c>
      <c r="DN24" s="9">
        <v>3</v>
      </c>
      <c r="DO24" s="9">
        <v>3</v>
      </c>
      <c r="DP24" s="9">
        <v>3</v>
      </c>
      <c r="DQ24" s="9">
        <v>3</v>
      </c>
      <c r="DR24" s="9">
        <v>3</v>
      </c>
      <c r="DS24" s="9">
        <v>3</v>
      </c>
      <c r="DT24" s="9">
        <v>3</v>
      </c>
      <c r="DU24" s="9">
        <v>3</v>
      </c>
      <c r="DV24" s="9">
        <v>3</v>
      </c>
      <c r="DW24" s="9">
        <v>3</v>
      </c>
      <c r="DX24" s="9">
        <v>3</v>
      </c>
      <c r="DY24" s="9">
        <v>3</v>
      </c>
      <c r="DZ24" s="9">
        <v>3</v>
      </c>
      <c r="EA24" s="9">
        <v>3</v>
      </c>
      <c r="EB24" s="9">
        <v>3</v>
      </c>
      <c r="EC24" s="9">
        <v>3</v>
      </c>
      <c r="ED24" s="9">
        <v>3</v>
      </c>
      <c r="EE24" s="9">
        <v>3</v>
      </c>
      <c r="EF24" s="9">
        <v>3</v>
      </c>
      <c r="EG24" s="9">
        <v>0</v>
      </c>
      <c r="EH24" s="9">
        <v>0</v>
      </c>
      <c r="EI24" s="9">
        <v>0</v>
      </c>
      <c r="EJ24" s="9">
        <v>0</v>
      </c>
      <c r="EK24" s="9">
        <v>0</v>
      </c>
      <c r="EL24" s="9">
        <v>0</v>
      </c>
      <c r="EM24" s="9">
        <v>0</v>
      </c>
      <c r="EN24" s="9">
        <v>0</v>
      </c>
      <c r="EO24" s="9">
        <v>0</v>
      </c>
      <c r="EP24" s="9">
        <v>0</v>
      </c>
      <c r="EQ24" s="9">
        <v>0</v>
      </c>
      <c r="ER24" s="9">
        <v>0</v>
      </c>
      <c r="ES24" s="9">
        <v>0</v>
      </c>
      <c r="ET24" s="9">
        <v>0</v>
      </c>
      <c r="EU24" s="9">
        <v>0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9">
        <v>0</v>
      </c>
      <c r="FB24" s="9">
        <v>0</v>
      </c>
      <c r="FC24" s="9">
        <v>3</v>
      </c>
      <c r="FD24" s="9">
        <v>0</v>
      </c>
      <c r="FE24" s="9">
        <v>3</v>
      </c>
      <c r="FF24" s="9">
        <v>3</v>
      </c>
      <c r="FG24" s="9">
        <v>0</v>
      </c>
      <c r="FH24" s="9">
        <v>0</v>
      </c>
      <c r="FI24" s="9">
        <v>0</v>
      </c>
      <c r="FJ24" s="9">
        <v>0</v>
      </c>
      <c r="FK24" s="9">
        <v>0</v>
      </c>
      <c r="FL24" s="9">
        <v>3</v>
      </c>
      <c r="FM24" s="9">
        <v>0</v>
      </c>
      <c r="FN24" s="9">
        <v>0</v>
      </c>
      <c r="FO24" s="9">
        <v>0</v>
      </c>
      <c r="FP24" s="9">
        <v>0</v>
      </c>
      <c r="FQ24" s="9">
        <v>3</v>
      </c>
      <c r="FR24" s="9">
        <v>0</v>
      </c>
      <c r="FS24" s="9">
        <v>0</v>
      </c>
      <c r="FT24" s="9">
        <v>0</v>
      </c>
      <c r="FU24" s="9">
        <v>3</v>
      </c>
      <c r="FV24" s="9">
        <v>0</v>
      </c>
      <c r="FW24" s="9">
        <v>0</v>
      </c>
      <c r="FX24" s="9">
        <v>0</v>
      </c>
      <c r="FY24" s="9">
        <v>0</v>
      </c>
      <c r="FZ24" s="9">
        <v>0</v>
      </c>
      <c r="GA24" s="9">
        <v>0</v>
      </c>
      <c r="GB24" s="9">
        <v>3</v>
      </c>
      <c r="GC24" s="9">
        <v>3</v>
      </c>
      <c r="GD24" s="9">
        <v>3</v>
      </c>
      <c r="GE24" s="9">
        <v>0</v>
      </c>
      <c r="GF24" s="9">
        <v>3</v>
      </c>
      <c r="GG24" s="9">
        <v>0</v>
      </c>
      <c r="GH24" s="9">
        <v>0</v>
      </c>
      <c r="GI24" s="9">
        <v>0</v>
      </c>
      <c r="GJ24" s="9">
        <v>0</v>
      </c>
      <c r="GK24" s="9">
        <v>0</v>
      </c>
      <c r="GL24" s="9">
        <v>0</v>
      </c>
      <c r="GM24" s="9">
        <v>0</v>
      </c>
      <c r="GN24" s="9">
        <v>0</v>
      </c>
      <c r="GO24" s="9">
        <v>0</v>
      </c>
      <c r="GP24" s="9">
        <v>0</v>
      </c>
      <c r="GQ24" s="9">
        <v>0</v>
      </c>
      <c r="GR24" s="9">
        <v>0</v>
      </c>
      <c r="GS24" s="9">
        <v>0</v>
      </c>
      <c r="GT24" s="9">
        <v>0</v>
      </c>
      <c r="GU24" s="9">
        <v>3</v>
      </c>
      <c r="GV24" s="9">
        <v>3</v>
      </c>
      <c r="GW24" s="9">
        <v>3</v>
      </c>
      <c r="GX24" s="9">
        <v>3</v>
      </c>
      <c r="GY24" s="9">
        <v>3</v>
      </c>
      <c r="GZ24" s="9">
        <v>3</v>
      </c>
      <c r="HA24" s="9">
        <v>3</v>
      </c>
      <c r="HB24" s="9">
        <v>3</v>
      </c>
      <c r="HC24" s="9">
        <v>3</v>
      </c>
      <c r="HD24" s="9">
        <v>3</v>
      </c>
      <c r="HE24" s="9">
        <v>3</v>
      </c>
      <c r="HF24" s="9">
        <v>3</v>
      </c>
      <c r="HG24" s="9">
        <v>3</v>
      </c>
      <c r="HH24" s="9">
        <v>3</v>
      </c>
      <c r="HI24" s="9">
        <v>3</v>
      </c>
      <c r="HJ24" s="9">
        <v>3</v>
      </c>
      <c r="HK24" s="9">
        <v>3</v>
      </c>
      <c r="HL24" s="9">
        <v>3</v>
      </c>
      <c r="HM24" s="9">
        <v>3</v>
      </c>
      <c r="HN24" s="9">
        <v>3</v>
      </c>
      <c r="HO24" s="9">
        <v>3</v>
      </c>
      <c r="HP24" s="9">
        <v>3</v>
      </c>
      <c r="HQ24" s="9">
        <v>3</v>
      </c>
      <c r="HR24" s="9">
        <v>3</v>
      </c>
      <c r="HS24" s="9">
        <v>0</v>
      </c>
      <c r="HT24" s="9">
        <v>0</v>
      </c>
      <c r="HU24" s="9">
        <v>0</v>
      </c>
      <c r="HV24" s="9">
        <v>0</v>
      </c>
      <c r="HW24" s="9">
        <v>0</v>
      </c>
      <c r="HX24" s="9">
        <v>3</v>
      </c>
      <c r="HY24" s="9">
        <v>0</v>
      </c>
      <c r="HZ24" s="9">
        <v>0</v>
      </c>
      <c r="IA24" s="9">
        <v>0</v>
      </c>
      <c r="IB24" s="9">
        <v>0</v>
      </c>
      <c r="IC24" s="9">
        <v>0</v>
      </c>
      <c r="ID24" s="9">
        <v>3</v>
      </c>
      <c r="IE24" s="9">
        <v>3</v>
      </c>
      <c r="IF24" s="9">
        <v>0</v>
      </c>
      <c r="IG24" s="9">
        <v>3</v>
      </c>
      <c r="IH24" s="9">
        <v>3</v>
      </c>
      <c r="II24" s="9">
        <v>0</v>
      </c>
      <c r="IJ24" s="9">
        <v>3</v>
      </c>
      <c r="IK24" s="7">
        <v>0</v>
      </c>
      <c r="IL24" s="9">
        <v>0</v>
      </c>
      <c r="IM24" s="9">
        <v>0</v>
      </c>
      <c r="IN24" s="7">
        <v>3</v>
      </c>
      <c r="IO24" s="7">
        <v>3</v>
      </c>
      <c r="IP24" s="9">
        <v>3</v>
      </c>
      <c r="IQ24" s="9">
        <v>0</v>
      </c>
      <c r="IR24" s="9">
        <v>0</v>
      </c>
      <c r="IS24" s="9">
        <v>0</v>
      </c>
      <c r="IT24" s="7">
        <v>0</v>
      </c>
      <c r="IU24" s="7">
        <v>0</v>
      </c>
      <c r="IV24" s="9">
        <v>0</v>
      </c>
      <c r="IW24" s="7">
        <v>0</v>
      </c>
      <c r="IX24" s="9">
        <v>3</v>
      </c>
      <c r="IY24" s="9">
        <v>3</v>
      </c>
      <c r="IZ24" s="7">
        <v>0</v>
      </c>
      <c r="JA24" s="7">
        <v>0</v>
      </c>
      <c r="JB24" s="7">
        <v>0</v>
      </c>
      <c r="JC24" s="9">
        <v>0</v>
      </c>
      <c r="JD24" s="9">
        <v>0</v>
      </c>
      <c r="JE24" s="7">
        <v>3</v>
      </c>
      <c r="JF24" s="9">
        <v>0</v>
      </c>
      <c r="JG24" s="9">
        <v>0</v>
      </c>
      <c r="JH24" s="7">
        <v>0</v>
      </c>
      <c r="JI24" s="9">
        <v>0</v>
      </c>
      <c r="JJ24" s="7">
        <v>0</v>
      </c>
      <c r="JK24" s="9">
        <v>0</v>
      </c>
      <c r="JL24" s="7">
        <v>0</v>
      </c>
      <c r="JM24" s="9">
        <v>0</v>
      </c>
      <c r="JN24" s="9">
        <v>0</v>
      </c>
      <c r="JO24" s="9">
        <v>0</v>
      </c>
      <c r="JP24" s="9">
        <v>0</v>
      </c>
      <c r="JQ24" s="9">
        <v>0</v>
      </c>
      <c r="JR24" s="7">
        <v>0</v>
      </c>
      <c r="JS24" s="7">
        <v>0</v>
      </c>
      <c r="JT24" s="9">
        <v>0</v>
      </c>
      <c r="JU24" s="7">
        <v>3</v>
      </c>
      <c r="JV24" s="9">
        <v>0</v>
      </c>
      <c r="JW24" s="9">
        <v>3</v>
      </c>
      <c r="JX24" s="7">
        <v>0</v>
      </c>
      <c r="JY24" s="7">
        <v>0</v>
      </c>
      <c r="JZ24" s="7">
        <v>3</v>
      </c>
      <c r="KA24" s="7">
        <v>3</v>
      </c>
      <c r="KB24" s="7">
        <v>0</v>
      </c>
      <c r="KC24" s="7">
        <v>3</v>
      </c>
      <c r="KD24" s="7">
        <v>3</v>
      </c>
      <c r="KE24" s="7">
        <v>0</v>
      </c>
      <c r="KF24" s="7">
        <v>3</v>
      </c>
      <c r="KG24" s="9">
        <v>0</v>
      </c>
      <c r="KH24" s="7">
        <v>0</v>
      </c>
      <c r="KI24" s="7">
        <v>0</v>
      </c>
      <c r="KJ24" s="7">
        <v>0</v>
      </c>
      <c r="KK24" s="7">
        <v>0</v>
      </c>
      <c r="KL24" s="9">
        <v>3</v>
      </c>
      <c r="KM24" s="7">
        <v>3</v>
      </c>
      <c r="KN24" s="9">
        <v>3</v>
      </c>
      <c r="KO24" s="9">
        <v>0</v>
      </c>
      <c r="KP24" s="7">
        <v>3</v>
      </c>
      <c r="KQ24" s="7">
        <v>0</v>
      </c>
      <c r="KR24" s="9">
        <v>0</v>
      </c>
      <c r="KS24" s="9">
        <v>0</v>
      </c>
      <c r="KT24" s="7">
        <v>3</v>
      </c>
      <c r="KU24" s="7">
        <v>3</v>
      </c>
      <c r="KV24" s="7">
        <v>3</v>
      </c>
      <c r="KW24" s="7">
        <v>0</v>
      </c>
      <c r="KX24" s="7">
        <v>0</v>
      </c>
      <c r="KY24" s="9">
        <v>0</v>
      </c>
      <c r="KZ24" s="7">
        <v>0</v>
      </c>
      <c r="LA24" s="7">
        <v>0</v>
      </c>
      <c r="LB24" s="9">
        <v>3</v>
      </c>
      <c r="LC24" s="9">
        <v>3</v>
      </c>
      <c r="LD24" s="9">
        <v>3</v>
      </c>
      <c r="LE24" s="7">
        <v>3</v>
      </c>
      <c r="LF24" s="9">
        <v>3</v>
      </c>
      <c r="LG24" s="9">
        <v>3</v>
      </c>
      <c r="LH24" s="9">
        <v>3</v>
      </c>
      <c r="LI24" s="9">
        <v>0</v>
      </c>
      <c r="LJ24" s="9">
        <v>3</v>
      </c>
      <c r="LK24" s="9">
        <v>3</v>
      </c>
      <c r="LL24" s="9">
        <v>3</v>
      </c>
      <c r="LM24" s="7">
        <v>3</v>
      </c>
      <c r="LN24" s="9">
        <v>3</v>
      </c>
      <c r="LO24" s="7">
        <v>3</v>
      </c>
      <c r="LP24" s="9">
        <v>3</v>
      </c>
      <c r="LQ24" s="9">
        <v>3</v>
      </c>
      <c r="LR24" s="7">
        <v>3</v>
      </c>
      <c r="LS24" s="7">
        <v>3</v>
      </c>
      <c r="LT24" s="9">
        <v>0</v>
      </c>
      <c r="LU24" s="9">
        <v>0</v>
      </c>
      <c r="LV24" s="9">
        <v>3</v>
      </c>
      <c r="LW24" s="9">
        <v>3</v>
      </c>
      <c r="LX24" s="9">
        <v>3</v>
      </c>
      <c r="LY24" s="9">
        <v>3</v>
      </c>
      <c r="LZ24" s="9">
        <v>3</v>
      </c>
      <c r="MA24" s="7">
        <v>3</v>
      </c>
      <c r="MB24" s="7">
        <v>3</v>
      </c>
      <c r="MC24" s="9">
        <v>0</v>
      </c>
      <c r="MD24" s="9">
        <v>0</v>
      </c>
      <c r="ME24" s="9">
        <v>3</v>
      </c>
      <c r="MF24" s="9">
        <v>3</v>
      </c>
      <c r="MG24" s="9">
        <v>3</v>
      </c>
      <c r="MH24" s="9">
        <v>3</v>
      </c>
      <c r="MI24" s="9">
        <v>3</v>
      </c>
      <c r="MJ24" s="9">
        <v>3</v>
      </c>
      <c r="MK24" s="9">
        <v>3</v>
      </c>
      <c r="ML24" s="9">
        <v>3</v>
      </c>
      <c r="MM24" s="9">
        <v>3</v>
      </c>
      <c r="MN24" s="9">
        <v>3</v>
      </c>
      <c r="MO24" s="9">
        <v>3</v>
      </c>
      <c r="MP24" s="9">
        <v>3</v>
      </c>
      <c r="MQ24" s="9">
        <v>3</v>
      </c>
      <c r="MR24" s="9">
        <v>3</v>
      </c>
      <c r="MS24" s="9"/>
      <c r="MT24" s="9">
        <v>3</v>
      </c>
      <c r="MU24" s="9"/>
      <c r="MV24" s="9"/>
      <c r="MW24" s="9"/>
      <c r="MX24" s="9">
        <v>3</v>
      </c>
      <c r="MY24" s="9">
        <v>3</v>
      </c>
      <c r="MZ24" s="9"/>
      <c r="NA24" s="9">
        <v>3</v>
      </c>
      <c r="NB24" s="9">
        <v>3</v>
      </c>
      <c r="NC24" s="9">
        <v>3</v>
      </c>
      <c r="ND24" s="9">
        <v>0</v>
      </c>
      <c r="NE24" s="9">
        <v>3</v>
      </c>
      <c r="NF24" s="9">
        <v>3</v>
      </c>
      <c r="NG24" s="9"/>
      <c r="NH24" s="9">
        <v>3</v>
      </c>
      <c r="NI24" s="9">
        <v>3</v>
      </c>
      <c r="NJ24" s="9">
        <v>3</v>
      </c>
      <c r="NK24" s="9">
        <v>3</v>
      </c>
      <c r="NL24" s="9">
        <v>3</v>
      </c>
      <c r="NM24" s="9">
        <v>3</v>
      </c>
      <c r="NN24" s="9">
        <v>3</v>
      </c>
      <c r="NO24" s="9">
        <v>3</v>
      </c>
      <c r="NP24" s="9"/>
      <c r="NQ24" s="9">
        <v>3</v>
      </c>
      <c r="NR24" s="9">
        <v>3</v>
      </c>
      <c r="NS24" s="9">
        <v>3</v>
      </c>
      <c r="NT24" s="9">
        <v>3</v>
      </c>
      <c r="NU24" s="9">
        <v>3</v>
      </c>
      <c r="NV24" s="9">
        <v>3</v>
      </c>
      <c r="NW24" s="9">
        <v>3</v>
      </c>
      <c r="NX24" s="9">
        <v>3</v>
      </c>
      <c r="NY24" s="9">
        <v>3</v>
      </c>
      <c r="NZ24" s="9">
        <v>3</v>
      </c>
      <c r="OA24" s="9">
        <v>3</v>
      </c>
      <c r="OB24" s="9">
        <v>3</v>
      </c>
      <c r="OC24" s="9">
        <v>3</v>
      </c>
      <c r="OD24" s="9">
        <v>3</v>
      </c>
      <c r="OE24" s="9">
        <v>3</v>
      </c>
      <c r="OF24" s="9">
        <v>3</v>
      </c>
      <c r="OG24" s="9"/>
      <c r="OH24" s="9">
        <v>3</v>
      </c>
      <c r="OI24" s="9">
        <v>3</v>
      </c>
      <c r="OJ24" s="9">
        <v>3</v>
      </c>
      <c r="OK24" s="9">
        <v>3</v>
      </c>
      <c r="OL24" s="9">
        <v>3</v>
      </c>
      <c r="OM24" s="9">
        <v>3</v>
      </c>
      <c r="ON24" s="9"/>
      <c r="OO24" s="9">
        <v>1</v>
      </c>
      <c r="OP24" s="9">
        <v>3</v>
      </c>
      <c r="OQ24" s="9">
        <v>3</v>
      </c>
      <c r="OR24" s="9"/>
      <c r="OS24" s="9">
        <v>1</v>
      </c>
      <c r="OT24" s="7"/>
      <c r="OU24" s="9">
        <v>1</v>
      </c>
      <c r="OV24" s="9">
        <v>3</v>
      </c>
      <c r="OW24" s="9"/>
      <c r="OX24" s="9">
        <v>1</v>
      </c>
      <c r="OY24" s="9">
        <v>1</v>
      </c>
      <c r="OZ24" s="9">
        <v>3</v>
      </c>
      <c r="PA24" s="9">
        <v>1</v>
      </c>
      <c r="PB24" s="9">
        <v>1</v>
      </c>
      <c r="PC24" s="9"/>
      <c r="PD24" s="9">
        <v>3</v>
      </c>
      <c r="PE24" s="9">
        <v>3</v>
      </c>
      <c r="PF24" s="7">
        <v>3</v>
      </c>
      <c r="PG24" s="9">
        <v>3</v>
      </c>
      <c r="PH24" s="9">
        <v>3</v>
      </c>
      <c r="PI24" s="9">
        <v>3</v>
      </c>
      <c r="PJ24" s="7">
        <v>1</v>
      </c>
      <c r="PK24" s="9"/>
      <c r="PL24" s="9">
        <v>3</v>
      </c>
    </row>
    <row r="25" spans="1:428" s="16" customFormat="1" ht="18" customHeight="1">
      <c r="A25" s="12"/>
      <c r="B25" s="12"/>
      <c r="C25" s="13"/>
      <c r="D25" s="26"/>
      <c r="E25" s="15"/>
      <c r="F25" s="15"/>
      <c r="H25" s="15"/>
      <c r="I25" s="15"/>
      <c r="J25" s="15"/>
      <c r="K25" s="15"/>
      <c r="N25" s="15"/>
      <c r="O25" s="15"/>
      <c r="P25" s="15"/>
      <c r="Q25" s="15"/>
      <c r="R25" s="15"/>
      <c r="S25" s="15"/>
      <c r="U25" s="15"/>
      <c r="V25" s="15"/>
      <c r="W25" s="15"/>
      <c r="X25" s="15"/>
      <c r="Y25" s="15"/>
      <c r="Z25" s="15"/>
      <c r="AC25" s="15"/>
      <c r="AD25" s="15"/>
      <c r="AE25" s="15"/>
      <c r="AF25" s="15"/>
      <c r="AG25" s="15"/>
      <c r="AH25" s="15"/>
      <c r="AI25" s="15"/>
      <c r="AL25" s="15"/>
      <c r="AM25" s="15"/>
      <c r="AR25" s="15"/>
      <c r="AS25" s="15"/>
      <c r="AT25" s="15"/>
      <c r="AX25" s="15"/>
      <c r="AY25" s="15"/>
      <c r="AZ25" s="15"/>
      <c r="BB25" s="15"/>
      <c r="BC25" s="15"/>
      <c r="BD25" s="15"/>
      <c r="BF25" s="15"/>
      <c r="BG25" s="15"/>
      <c r="BH25" s="15"/>
      <c r="BI25" s="15"/>
      <c r="BK25" s="15"/>
      <c r="BL25" s="15"/>
      <c r="BM25" s="15"/>
      <c r="BN25" s="15"/>
      <c r="BO25" s="15"/>
      <c r="BP25" s="15"/>
      <c r="BQ25" s="15"/>
      <c r="BR25" s="15"/>
      <c r="BS25" s="15"/>
      <c r="BV25" s="15"/>
      <c r="BW25" s="15"/>
      <c r="BX25" s="15"/>
      <c r="BY25" s="15"/>
      <c r="CB25" s="15"/>
      <c r="CD25" s="15"/>
      <c r="CE25" s="15"/>
      <c r="CF25" s="15"/>
      <c r="CG25" s="15"/>
      <c r="CI25" s="15"/>
      <c r="CJ25" s="15"/>
      <c r="CK25" s="15"/>
      <c r="CL25" s="15"/>
      <c r="CM25" s="15"/>
      <c r="CP25" s="15"/>
      <c r="CQ25" s="15"/>
      <c r="CR25" s="15"/>
      <c r="CS25" s="15"/>
      <c r="CT25" s="15"/>
      <c r="CU25" s="15"/>
      <c r="CX25" s="15"/>
      <c r="CY25" s="15"/>
      <c r="CZ25" s="15"/>
      <c r="DA25" s="15"/>
      <c r="DB25" s="15"/>
      <c r="DC25" s="15"/>
      <c r="DE25" s="15"/>
      <c r="DF25" s="15"/>
      <c r="DG25" s="15"/>
      <c r="DH25" s="15"/>
      <c r="DI25" s="15"/>
      <c r="DK25" s="15"/>
      <c r="DL25" s="15"/>
      <c r="DM25" s="15"/>
      <c r="DN25" s="15"/>
      <c r="DO25" s="15"/>
      <c r="DP25" s="15"/>
      <c r="DR25" s="15"/>
      <c r="DS25" s="15"/>
      <c r="DT25" s="15"/>
      <c r="DU25" s="15"/>
      <c r="DV25" s="15"/>
      <c r="DW25" s="15"/>
      <c r="DY25" s="15"/>
      <c r="DZ25" s="15"/>
      <c r="EA25" s="15"/>
      <c r="EB25" s="15"/>
      <c r="EC25" s="15"/>
      <c r="ED25" s="15"/>
      <c r="EF25" s="15"/>
      <c r="EG25" s="15"/>
      <c r="EH25" s="15"/>
      <c r="EJ25" s="15"/>
      <c r="EK25" s="15"/>
      <c r="EL25" s="15"/>
      <c r="EM25" s="15"/>
      <c r="EN25" s="15"/>
      <c r="EP25" s="15"/>
      <c r="EQ25" s="15"/>
      <c r="ER25" s="15"/>
      <c r="ET25" s="15"/>
      <c r="EU25" s="15"/>
      <c r="EV25" s="15"/>
      <c r="EW25" s="15"/>
      <c r="EX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K25" s="15"/>
      <c r="FL25" s="15"/>
      <c r="FM25" s="15"/>
      <c r="FN25" s="15"/>
      <c r="FO25" s="15"/>
      <c r="FP25" s="15"/>
      <c r="FR25" s="15"/>
      <c r="FS25" s="15"/>
      <c r="FT25" s="15"/>
      <c r="FU25" s="15"/>
      <c r="FV25" s="15"/>
      <c r="FW25" s="15"/>
      <c r="FY25" s="15"/>
      <c r="FZ25" s="15"/>
      <c r="GA25" s="15"/>
      <c r="GB25" s="15"/>
      <c r="GD25" s="15"/>
      <c r="GE25" s="15"/>
      <c r="GF25" s="15"/>
      <c r="GG25" s="15"/>
      <c r="GH25" s="15"/>
      <c r="GI25" s="15"/>
      <c r="GK25" s="15"/>
      <c r="GL25" s="15"/>
      <c r="GM25" s="15"/>
      <c r="GN25" s="15"/>
      <c r="GO25" s="15"/>
      <c r="GR25" s="15"/>
      <c r="GS25" s="15"/>
      <c r="GV25" s="15"/>
      <c r="GW25" s="15"/>
      <c r="GZ25" s="15"/>
      <c r="HC25" s="15"/>
      <c r="HD25" s="15"/>
      <c r="HG25" s="15"/>
      <c r="HI25" s="15"/>
      <c r="HJ25" s="15"/>
      <c r="HM25" s="15"/>
      <c r="HN25" s="15"/>
      <c r="HQ25" s="15"/>
      <c r="HR25" s="15"/>
      <c r="HS25" s="15"/>
      <c r="HU25" s="15"/>
      <c r="HX25" s="15"/>
      <c r="HY25" s="15"/>
      <c r="ID25" s="15"/>
      <c r="IE25" s="15"/>
      <c r="IG25" s="15"/>
      <c r="II25" s="15"/>
      <c r="IJ25" s="15"/>
      <c r="IL25" s="15"/>
      <c r="IM25" s="15"/>
      <c r="IP25" s="15"/>
      <c r="IQ25" s="15"/>
      <c r="IS25" s="15"/>
      <c r="IV25" s="15"/>
      <c r="IX25" s="15"/>
      <c r="IZ25" s="15"/>
      <c r="JA25" s="15"/>
      <c r="JC25" s="15"/>
      <c r="JD25" s="15"/>
      <c r="JF25" s="15"/>
      <c r="JG25" s="15"/>
      <c r="JI25" s="15"/>
      <c r="JK25" s="15"/>
      <c r="JM25" s="15"/>
      <c r="JO25" s="15"/>
      <c r="JP25" s="15"/>
      <c r="JQ25" s="15"/>
      <c r="JT25" s="15"/>
      <c r="JV25" s="15"/>
      <c r="JW25" s="15"/>
      <c r="JZ25" s="15"/>
      <c r="KA25" s="15"/>
      <c r="KD25" s="15"/>
      <c r="KG25" s="15"/>
      <c r="KH25" s="15"/>
      <c r="KK25" s="15"/>
      <c r="KL25" s="15"/>
      <c r="KN25" s="15"/>
      <c r="KO25" s="15"/>
      <c r="KR25" s="15"/>
      <c r="KU25" s="15"/>
      <c r="KV25" s="15"/>
      <c r="KY25" s="15"/>
      <c r="LB25" s="15"/>
      <c r="LC25" s="15"/>
      <c r="LD25" s="15"/>
      <c r="LF25" s="15"/>
      <c r="LG25" s="15"/>
      <c r="LI25" s="15"/>
      <c r="LK25" s="15"/>
      <c r="LL25" s="15"/>
      <c r="LN25" s="15"/>
      <c r="LP25" s="15"/>
      <c r="LQ25" s="15"/>
      <c r="LS25" s="15"/>
      <c r="LT25" s="15"/>
      <c r="LV25" s="15"/>
      <c r="LW25" s="15"/>
      <c r="LX25" s="15"/>
      <c r="LY25" s="15"/>
      <c r="LZ25" s="15"/>
      <c r="MC25" s="15"/>
      <c r="ME25" s="15"/>
      <c r="MG25" s="15"/>
      <c r="MH25" s="15"/>
      <c r="MI25" s="15"/>
      <c r="MK25" s="15"/>
      <c r="ML25" s="15"/>
      <c r="MO25" s="15"/>
      <c r="MP25" s="15"/>
      <c r="MR25" s="15"/>
      <c r="MS25" s="15"/>
      <c r="MX25" s="15"/>
      <c r="NA25" s="15"/>
      <c r="NB25" s="15"/>
      <c r="NF25" s="15"/>
      <c r="NI25" s="15"/>
      <c r="NJ25" s="15"/>
      <c r="NK25" s="15"/>
      <c r="NO25" s="15"/>
      <c r="NP25" s="15"/>
      <c r="NQ25" s="15"/>
      <c r="NT25" s="15"/>
      <c r="NU25" s="15"/>
      <c r="NW25" s="15"/>
      <c r="NX25" s="15"/>
      <c r="OC25" s="15"/>
      <c r="OD25" s="15"/>
      <c r="OF25" s="15"/>
      <c r="OJ25" s="15"/>
      <c r="OK25" s="15"/>
      <c r="OL25" s="15"/>
      <c r="OQ25" s="15"/>
      <c r="OR25" s="15"/>
      <c r="OU25" s="15"/>
      <c r="OX25" s="15"/>
      <c r="PB25" s="15"/>
      <c r="PC25" s="15"/>
      <c r="PG25" s="15"/>
      <c r="PH25" s="15"/>
      <c r="PK25" s="15"/>
    </row>
    <row r="26" spans="1:428" s="10" customFormat="1" ht="18" customHeight="1" thickBot="1">
      <c r="A26" s="12"/>
      <c r="B26" s="12"/>
      <c r="C26" s="13"/>
      <c r="D26" s="14"/>
      <c r="E26" s="15"/>
      <c r="F26" s="15"/>
      <c r="G26" s="16"/>
      <c r="H26" s="15"/>
      <c r="I26" s="15"/>
      <c r="J26" s="15"/>
      <c r="K26" s="15"/>
      <c r="L26" s="16"/>
      <c r="M26" s="16"/>
      <c r="N26" s="15"/>
      <c r="O26" s="15"/>
      <c r="P26" s="15"/>
      <c r="Q26" s="15"/>
      <c r="R26" s="15"/>
      <c r="S26" s="15"/>
      <c r="T26" s="16"/>
      <c r="U26" s="15"/>
      <c r="V26" s="15"/>
      <c r="W26" s="15"/>
      <c r="X26" s="15"/>
      <c r="Y26" s="15"/>
      <c r="Z26" s="15"/>
      <c r="AA26" s="16"/>
      <c r="AB26" s="16"/>
      <c r="AC26" s="15"/>
      <c r="AD26" s="15"/>
      <c r="AE26" s="15"/>
      <c r="AF26" s="15"/>
      <c r="AG26" s="15"/>
      <c r="AH26" s="15"/>
      <c r="AI26" s="15"/>
      <c r="AJ26" s="16"/>
      <c r="AK26" s="16"/>
      <c r="AL26" s="15"/>
      <c r="AM26" s="15"/>
      <c r="AN26" s="16"/>
      <c r="AO26" s="16"/>
      <c r="AP26" s="16"/>
      <c r="AQ26" s="16"/>
      <c r="AR26" s="15"/>
      <c r="AS26" s="15"/>
      <c r="AT26" s="15"/>
      <c r="AU26" s="16"/>
      <c r="AV26" s="16"/>
      <c r="AW26" s="16"/>
      <c r="AX26" s="15"/>
      <c r="AY26" s="15"/>
      <c r="AZ26" s="15"/>
      <c r="BA26" s="16"/>
      <c r="BB26" s="15"/>
      <c r="BC26" s="15"/>
      <c r="BD26" s="15"/>
      <c r="BE26" s="16"/>
      <c r="BF26" s="15"/>
      <c r="BG26" s="15"/>
      <c r="BH26" s="15"/>
      <c r="BI26" s="15"/>
      <c r="BJ26" s="16"/>
      <c r="BK26" s="15"/>
      <c r="BL26" s="15"/>
      <c r="BM26" s="15"/>
      <c r="BN26" s="15"/>
      <c r="BO26" s="15"/>
      <c r="BP26" s="15"/>
      <c r="BQ26" s="15"/>
      <c r="BR26" s="15"/>
      <c r="BS26" s="15"/>
      <c r="BT26" s="16"/>
      <c r="BU26" s="16"/>
      <c r="BV26" s="15"/>
      <c r="BW26" s="15"/>
      <c r="BX26" s="15"/>
      <c r="BY26" s="15"/>
      <c r="BZ26" s="16"/>
      <c r="CA26" s="16"/>
      <c r="CB26" s="15"/>
      <c r="CC26" s="16"/>
      <c r="CD26" s="15"/>
      <c r="CE26" s="15"/>
      <c r="CF26" s="15"/>
      <c r="CG26" s="15"/>
      <c r="CH26" s="16"/>
      <c r="CI26" s="15"/>
      <c r="CJ26" s="15"/>
      <c r="CK26" s="15"/>
      <c r="CL26" s="15"/>
      <c r="CM26" s="15"/>
      <c r="CN26" s="16"/>
      <c r="CO26" s="16"/>
      <c r="CP26" s="15"/>
      <c r="CQ26" s="15"/>
      <c r="CR26" s="15"/>
      <c r="CS26" s="15"/>
      <c r="CT26" s="15"/>
      <c r="CU26" s="15"/>
      <c r="CV26" s="16"/>
      <c r="CW26" s="16"/>
      <c r="CX26" s="15"/>
      <c r="CY26" s="15"/>
      <c r="CZ26" s="15"/>
      <c r="DA26" s="15"/>
      <c r="DB26" s="15"/>
      <c r="DC26" s="15"/>
      <c r="DD26" s="16"/>
      <c r="DE26" s="15"/>
      <c r="DF26" s="15"/>
      <c r="DG26" s="15"/>
      <c r="DH26" s="15"/>
      <c r="DI26" s="15"/>
      <c r="DJ26" s="16"/>
      <c r="DK26" s="15"/>
      <c r="DL26" s="15"/>
      <c r="DM26" s="15"/>
      <c r="DN26" s="15"/>
      <c r="DO26" s="15"/>
      <c r="DP26" s="15"/>
      <c r="DQ26" s="16"/>
      <c r="DR26" s="15"/>
      <c r="DS26" s="15"/>
      <c r="DT26" s="15"/>
      <c r="DU26" s="15"/>
      <c r="DV26" s="15"/>
      <c r="DW26" s="15"/>
      <c r="DX26" s="16"/>
      <c r="DY26" s="15"/>
      <c r="DZ26" s="15"/>
      <c r="EA26" s="15"/>
      <c r="EB26" s="15"/>
      <c r="EC26" s="15"/>
      <c r="ED26" s="15"/>
      <c r="EE26" s="16"/>
      <c r="EF26" s="15"/>
      <c r="EG26" s="15"/>
      <c r="EH26" s="15"/>
      <c r="EI26" s="16"/>
      <c r="EJ26" s="15"/>
      <c r="EK26" s="15"/>
      <c r="EL26" s="15"/>
      <c r="EM26" s="15"/>
      <c r="EN26" s="15"/>
      <c r="EO26" s="16"/>
      <c r="EP26" s="15"/>
      <c r="EQ26" s="15"/>
      <c r="ER26" s="15"/>
      <c r="ES26" s="16"/>
      <c r="ET26" s="15"/>
      <c r="EU26" s="15"/>
      <c r="EV26" s="15"/>
      <c r="EW26" s="15"/>
      <c r="EX26" s="15"/>
      <c r="EY26" s="16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6"/>
      <c r="FK26" s="15"/>
      <c r="FL26" s="15"/>
      <c r="FM26" s="15"/>
      <c r="FN26" s="15"/>
      <c r="FO26" s="15"/>
      <c r="FP26" s="15"/>
      <c r="FQ26" s="16"/>
      <c r="FR26" s="15"/>
      <c r="FS26" s="15"/>
      <c r="FT26" s="15"/>
      <c r="FU26" s="15"/>
      <c r="FV26" s="15"/>
      <c r="FW26" s="15"/>
      <c r="FX26" s="16"/>
      <c r="FY26" s="15"/>
      <c r="FZ26" s="15"/>
      <c r="GA26" s="15"/>
      <c r="GB26" s="15"/>
      <c r="GC26" s="16"/>
      <c r="GD26" s="15"/>
      <c r="GE26" s="15"/>
      <c r="GF26" s="15"/>
      <c r="GG26" s="15"/>
      <c r="GH26" s="15"/>
      <c r="GI26" s="15"/>
      <c r="GJ26" s="16"/>
      <c r="GK26" s="15"/>
      <c r="GL26" s="15"/>
      <c r="GM26" s="15"/>
      <c r="GN26" s="15"/>
      <c r="GO26" s="15"/>
      <c r="GP26" s="16"/>
      <c r="GQ26" s="16"/>
      <c r="GR26" s="15"/>
      <c r="GS26" s="15"/>
      <c r="GT26" s="16"/>
      <c r="GU26" s="16"/>
      <c r="GV26" s="15"/>
      <c r="GW26" s="15"/>
      <c r="GX26" s="16"/>
      <c r="GY26" s="16"/>
      <c r="GZ26" s="15"/>
      <c r="HA26" s="16"/>
      <c r="HB26" s="16"/>
      <c r="HC26" s="15"/>
      <c r="HD26" s="15"/>
      <c r="HE26" s="16"/>
      <c r="HF26" s="16"/>
      <c r="HG26" s="15"/>
      <c r="HH26" s="16"/>
      <c r="HI26" s="15"/>
      <c r="HJ26" s="15"/>
      <c r="HK26" s="16"/>
      <c r="HL26" s="16"/>
      <c r="HM26" s="15"/>
      <c r="HN26" s="15"/>
      <c r="HO26" s="16"/>
      <c r="HP26" s="16"/>
      <c r="HQ26" s="15"/>
      <c r="HR26" s="15"/>
      <c r="HS26" s="15"/>
      <c r="HT26" s="16"/>
      <c r="HU26" s="15"/>
      <c r="HV26" s="16"/>
      <c r="HW26" s="16"/>
      <c r="HX26" s="15"/>
      <c r="HY26" s="15"/>
      <c r="HZ26" s="16"/>
      <c r="IA26" s="16"/>
      <c r="IB26" s="16"/>
      <c r="IC26" s="16"/>
      <c r="ID26" s="15"/>
      <c r="IE26" s="15"/>
      <c r="IF26" s="16"/>
      <c r="IG26" s="15"/>
      <c r="IH26" s="16"/>
      <c r="II26" s="15"/>
      <c r="IJ26" s="15"/>
      <c r="IK26" s="16"/>
      <c r="IL26" s="15"/>
      <c r="IM26" s="15"/>
      <c r="IN26" s="16"/>
      <c r="IO26" s="16"/>
      <c r="IP26" s="15"/>
      <c r="IQ26" s="15"/>
      <c r="IR26" s="16"/>
      <c r="IS26" s="15"/>
      <c r="IT26" s="16"/>
      <c r="IU26" s="16"/>
      <c r="IV26" s="15"/>
      <c r="IW26" s="16"/>
      <c r="IX26" s="15"/>
      <c r="IY26" s="16"/>
      <c r="IZ26" s="15"/>
      <c r="JA26" s="15"/>
      <c r="JB26" s="16"/>
      <c r="JC26" s="15"/>
      <c r="JD26" s="15"/>
      <c r="JE26" s="16"/>
      <c r="JF26" s="15"/>
      <c r="JG26" s="15"/>
      <c r="JH26" s="16"/>
      <c r="JI26" s="15"/>
      <c r="JJ26" s="16"/>
      <c r="JK26" s="15"/>
      <c r="JL26" s="16"/>
      <c r="JM26" s="15"/>
      <c r="JN26" s="16"/>
      <c r="JO26" s="15"/>
      <c r="JP26" s="15"/>
      <c r="JQ26" s="15"/>
      <c r="JR26" s="16"/>
      <c r="JS26" s="16"/>
      <c r="JT26" s="15"/>
      <c r="JU26" s="16"/>
      <c r="JV26" s="15"/>
      <c r="JW26" s="15"/>
      <c r="JX26" s="16"/>
      <c r="JY26" s="16"/>
      <c r="JZ26" s="15"/>
      <c r="KA26" s="15"/>
      <c r="KB26" s="16"/>
      <c r="KC26" s="16"/>
      <c r="KD26" s="15"/>
      <c r="KE26" s="16"/>
      <c r="KF26" s="16"/>
      <c r="KG26" s="15"/>
      <c r="KH26" s="15"/>
      <c r="KI26" s="16"/>
      <c r="KJ26" s="16"/>
      <c r="KK26" s="15"/>
      <c r="KL26" s="15"/>
      <c r="KM26" s="16"/>
      <c r="KN26" s="15"/>
      <c r="KO26" s="15"/>
      <c r="KP26" s="16"/>
      <c r="KQ26" s="16"/>
      <c r="KR26" s="15"/>
      <c r="KS26" s="16"/>
      <c r="KT26" s="16"/>
      <c r="KU26" s="15"/>
      <c r="KV26" s="15"/>
      <c r="KW26" s="16"/>
      <c r="KX26" s="16"/>
      <c r="KY26" s="15"/>
      <c r="KZ26" s="16"/>
      <c r="LA26" s="16"/>
      <c r="LB26" s="15"/>
      <c r="LC26" s="15"/>
      <c r="LD26" s="15"/>
      <c r="LE26" s="16"/>
      <c r="LF26" s="15"/>
      <c r="LG26" s="15"/>
      <c r="LH26" s="16"/>
      <c r="LI26" s="15"/>
      <c r="LJ26" s="16"/>
      <c r="LK26" s="15"/>
      <c r="LL26" s="15"/>
      <c r="LM26" s="16"/>
      <c r="LN26" s="15"/>
      <c r="LO26" s="16"/>
      <c r="LP26" s="15"/>
      <c r="LQ26" s="15"/>
      <c r="LR26" s="16"/>
      <c r="LS26" s="15"/>
      <c r="LT26" s="15"/>
      <c r="LU26" s="16"/>
      <c r="LV26" s="15"/>
      <c r="LW26" s="15"/>
      <c r="LX26" s="15"/>
      <c r="LY26" s="15"/>
      <c r="LZ26" s="15"/>
      <c r="MA26" s="16"/>
      <c r="MB26" s="16"/>
      <c r="MC26" s="15"/>
      <c r="MD26" s="16"/>
      <c r="ME26" s="15"/>
      <c r="MF26" s="16"/>
      <c r="MG26" s="15"/>
      <c r="MH26" s="15"/>
      <c r="MI26" s="15"/>
      <c r="MJ26" s="16"/>
      <c r="MK26" s="15"/>
      <c r="ML26" s="15"/>
      <c r="MM26" s="16"/>
      <c r="MN26" s="16"/>
      <c r="MO26" s="15"/>
      <c r="MP26" s="15"/>
      <c r="MQ26" s="16"/>
      <c r="MR26" s="15"/>
      <c r="MS26" s="15"/>
      <c r="MT26" s="16"/>
      <c r="MU26" s="16"/>
      <c r="MV26" s="16"/>
      <c r="MW26" s="16"/>
      <c r="MX26" s="15"/>
      <c r="MY26" s="16"/>
      <c r="MZ26" s="16"/>
      <c r="NA26" s="15"/>
      <c r="NB26" s="15"/>
      <c r="NC26" s="16"/>
      <c r="ND26" s="16"/>
      <c r="NE26" s="16"/>
      <c r="NF26" s="15"/>
      <c r="NG26" s="16"/>
      <c r="NH26" s="16"/>
      <c r="NI26" s="15"/>
      <c r="NJ26" s="15"/>
      <c r="NK26" s="15"/>
      <c r="NL26" s="16"/>
      <c r="NM26" s="16"/>
      <c r="NN26" s="16"/>
      <c r="NO26" s="15"/>
      <c r="NP26" s="15"/>
      <c r="NQ26" s="15"/>
      <c r="NR26" s="16"/>
      <c r="NS26" s="16"/>
      <c r="NT26" s="15"/>
      <c r="NU26" s="15"/>
      <c r="NV26" s="16"/>
      <c r="NW26" s="15"/>
      <c r="NX26" s="15"/>
      <c r="NY26" s="16"/>
      <c r="NZ26" s="16"/>
      <c r="OA26" s="16"/>
      <c r="OB26" s="16"/>
      <c r="OC26" s="15"/>
      <c r="OD26" s="15"/>
      <c r="OE26" s="16"/>
      <c r="OF26" s="15"/>
      <c r="OG26" s="16"/>
      <c r="OH26" s="16"/>
      <c r="OI26" s="16"/>
      <c r="OJ26" s="15"/>
      <c r="OK26" s="15"/>
      <c r="OL26" s="15"/>
      <c r="OM26" s="16"/>
      <c r="ON26" s="16"/>
      <c r="OO26" s="16"/>
      <c r="OP26" s="16"/>
      <c r="OQ26" s="15"/>
      <c r="OR26" s="15"/>
      <c r="OS26" s="16"/>
      <c r="OT26" s="16"/>
      <c r="OU26" s="15"/>
      <c r="OV26" s="16"/>
      <c r="OW26" s="16"/>
      <c r="OX26" s="15"/>
      <c r="OY26" s="16"/>
      <c r="OZ26" s="16"/>
      <c r="PA26" s="16"/>
      <c r="PB26" s="15"/>
      <c r="PC26" s="15"/>
      <c r="PD26" s="16"/>
      <c r="PE26" s="16"/>
      <c r="PF26" s="16"/>
      <c r="PG26" s="15"/>
      <c r="PH26" s="15"/>
      <c r="PI26" s="16"/>
      <c r="PJ26" s="16"/>
      <c r="PK26" s="15"/>
      <c r="PL26" s="16"/>
    </row>
    <row r="27" spans="1:428" s="10" customFormat="1" ht="18" customHeight="1" thickTop="1" thickBot="1">
      <c r="A27" s="79" t="s">
        <v>32</v>
      </c>
      <c r="B27" s="80"/>
      <c r="C27" s="81"/>
      <c r="D27" s="14"/>
      <c r="E27" s="29">
        <f t="shared" ref="E27" si="1">IF(E7&gt;=66,SUM(E8:E16)/27*60,SUM(E8:E14)/21*60)</f>
        <v>60</v>
      </c>
      <c r="F27" s="29">
        <f t="shared" ref="F27:G27" si="2">IF(F7&gt;=66,SUM(F8:F16)/27*60,SUM(F8:F14)/21*60)</f>
        <v>53.333333333333329</v>
      </c>
      <c r="G27" s="29">
        <f t="shared" si="2"/>
        <v>53.333333333333329</v>
      </c>
      <c r="H27" s="29">
        <f t="shared" ref="H27" si="3">IF(H7&gt;=66,SUM(H8:H16)/27*60,SUM(H8:H14)/21*60)</f>
        <v>60</v>
      </c>
      <c r="I27" s="29">
        <f t="shared" ref="I27" si="4">IF(I7&gt;=66,SUM(I8:I16)/27*60,SUM(I8:I14)/21*60)</f>
        <v>60</v>
      </c>
      <c r="J27" s="29">
        <f t="shared" ref="J27" si="5">IF(J7&gt;=66,SUM(J8:J16)/27*60,SUM(J8:J14)/21*60)</f>
        <v>53.333333333333329</v>
      </c>
      <c r="K27" s="29">
        <f t="shared" ref="K27" si="6">IF(K7&gt;=66,SUM(K8:K16)/27*60,SUM(K8:K14)/21*60)</f>
        <v>60</v>
      </c>
      <c r="L27" s="29">
        <f t="shared" ref="L27" si="7">IF(L7&gt;=66,SUM(L8:L16)/27*60,SUM(L8:L14)/21*60)</f>
        <v>60</v>
      </c>
      <c r="M27" s="29">
        <f>IF(M7&gt;=66,SUM(M8:M16)/27*60,SUM(M8:M14)/21*60)</f>
        <v>60</v>
      </c>
      <c r="N27" s="29">
        <f t="shared" ref="N27" si="8">IF(N7&gt;=66,SUM(N8:N16)/27*60,SUM(N8:N14)/21*60)</f>
        <v>60</v>
      </c>
      <c r="O27" s="29">
        <f t="shared" ref="O27" si="9">IF(O7&gt;=66,SUM(O8:O16)/27*60,SUM(O8:O14)/21*60)</f>
        <v>60</v>
      </c>
      <c r="P27" s="29">
        <f t="shared" ref="P27" si="10">IF(P7&gt;=66,SUM(P8:P16)/27*60,SUM(P8:P14)/21*60)</f>
        <v>60</v>
      </c>
      <c r="Q27" s="29">
        <f t="shared" ref="Q27:T27" si="11">IF(Q7&gt;=66,SUM(Q8:Q16)/27*60,SUM(Q8:Q14)/21*60)</f>
        <v>60</v>
      </c>
      <c r="R27" s="29">
        <f t="shared" si="11"/>
        <v>60</v>
      </c>
      <c r="S27" s="29">
        <f t="shared" si="11"/>
        <v>60</v>
      </c>
      <c r="T27" s="29">
        <f t="shared" si="11"/>
        <v>60</v>
      </c>
      <c r="U27" s="29">
        <f t="shared" ref="U27" si="12">IF(U7&gt;=66,SUM(U8:U16)/27*60,SUM(U8:U14)/21*60)</f>
        <v>60</v>
      </c>
      <c r="V27" s="29">
        <f t="shared" ref="V27:W27" si="13">IF(V7&gt;=66,SUM(V8:V16)/27*60,SUM(V8:V14)/21*60)</f>
        <v>60</v>
      </c>
      <c r="W27" s="29">
        <f t="shared" si="13"/>
        <v>60</v>
      </c>
      <c r="X27" s="29">
        <f t="shared" ref="X27:AW27" si="14">IF(X7&gt;=66,SUM(X8:X16)/27*60,SUM(X8:X14)/21*60)</f>
        <v>60</v>
      </c>
      <c r="Y27" s="29">
        <f t="shared" si="14"/>
        <v>60</v>
      </c>
      <c r="Z27" s="29">
        <f t="shared" si="14"/>
        <v>60</v>
      </c>
      <c r="AA27" s="29">
        <f t="shared" ref="AA27:AC27" si="15">IF(AA7&gt;=66,SUM(AA8:AA16)/27*60,SUM(AA8:AA14)/21*60)</f>
        <v>60</v>
      </c>
      <c r="AB27" s="29">
        <f t="shared" si="15"/>
        <v>60</v>
      </c>
      <c r="AC27" s="29">
        <f t="shared" si="15"/>
        <v>60</v>
      </c>
      <c r="AD27" s="29">
        <f t="shared" si="14"/>
        <v>60</v>
      </c>
      <c r="AE27" s="29">
        <f t="shared" ref="AE27:AV27" si="16">IF(AE7&gt;=66,SUM(AE8:AE16)/27*60,SUM(AE8:AE14)/21*60)</f>
        <v>60</v>
      </c>
      <c r="AF27" s="29">
        <f t="shared" si="16"/>
        <v>60</v>
      </c>
      <c r="AG27" s="29">
        <f t="shared" si="16"/>
        <v>60</v>
      </c>
      <c r="AH27" s="29">
        <f t="shared" si="16"/>
        <v>60</v>
      </c>
      <c r="AI27" s="29">
        <f t="shared" ref="AI27" si="17">IF(AI7&gt;=66,SUM(AI8:AI16)/27*60,SUM(AI8:AI14)/21*60)</f>
        <v>60</v>
      </c>
      <c r="AJ27" s="29">
        <f t="shared" si="16"/>
        <v>60</v>
      </c>
      <c r="AK27" s="29">
        <f t="shared" si="16"/>
        <v>60</v>
      </c>
      <c r="AL27" s="29">
        <f t="shared" si="16"/>
        <v>60</v>
      </c>
      <c r="AM27" s="29">
        <f t="shared" ref="AM27:AP27" si="18">IF(AM7&gt;=66,SUM(AM8:AM16)/27*60,SUM(AM8:AM14)/21*60)</f>
        <v>60</v>
      </c>
      <c r="AN27" s="29">
        <f t="shared" si="18"/>
        <v>60</v>
      </c>
      <c r="AO27" s="29">
        <f t="shared" si="18"/>
        <v>60</v>
      </c>
      <c r="AP27" s="29">
        <f t="shared" si="18"/>
        <v>60</v>
      </c>
      <c r="AQ27" s="29">
        <f t="shared" si="16"/>
        <v>60</v>
      </c>
      <c r="AR27" s="29">
        <f t="shared" si="16"/>
        <v>60</v>
      </c>
      <c r="AS27" s="29">
        <f t="shared" si="16"/>
        <v>60</v>
      </c>
      <c r="AT27" s="29">
        <f t="shared" ref="AT27:AU27" si="19">IF(AT7&gt;=66,SUM(AT8:AT16)/27*60,SUM(AT8:AT14)/21*60)</f>
        <v>60</v>
      </c>
      <c r="AU27" s="29">
        <f t="shared" si="19"/>
        <v>60</v>
      </c>
      <c r="AV27" s="29">
        <f t="shared" si="16"/>
        <v>60</v>
      </c>
      <c r="AW27" s="29">
        <f t="shared" si="14"/>
        <v>60</v>
      </c>
      <c r="AX27" s="29">
        <f t="shared" ref="AX27:BA27" si="20">IF(AX7&gt;=66,SUM(AX8:AX16)/27*60,SUM(AX8:AX14)/21*60)</f>
        <v>60</v>
      </c>
      <c r="AY27" s="29">
        <f t="shared" si="20"/>
        <v>60</v>
      </c>
      <c r="AZ27" s="29">
        <f t="shared" si="20"/>
        <v>60</v>
      </c>
      <c r="BA27" s="29">
        <f t="shared" si="20"/>
        <v>60</v>
      </c>
      <c r="BB27" s="29">
        <f t="shared" ref="BB27:NU27" si="21">IF(BB7&gt;=66,SUM(BB8:BB16)/27*60,SUM(BB8:BB14)/21*60)</f>
        <v>60</v>
      </c>
      <c r="BC27" s="29">
        <f t="shared" si="21"/>
        <v>60</v>
      </c>
      <c r="BD27" s="29">
        <f t="shared" si="21"/>
        <v>60</v>
      </c>
      <c r="BE27" s="29">
        <f t="shared" si="21"/>
        <v>60</v>
      </c>
      <c r="BF27" s="29">
        <f t="shared" ref="BF27:BJ27" si="22">IF(BF7&gt;=66,SUM(BF8:BF16)/27*60,SUM(BF8:BF14)/21*60)</f>
        <v>60</v>
      </c>
      <c r="BG27" s="29">
        <f t="shared" si="22"/>
        <v>60</v>
      </c>
      <c r="BH27" s="29">
        <f t="shared" si="22"/>
        <v>60</v>
      </c>
      <c r="BI27" s="29">
        <f t="shared" si="22"/>
        <v>60</v>
      </c>
      <c r="BJ27" s="29">
        <f t="shared" si="22"/>
        <v>60</v>
      </c>
      <c r="BK27" s="29">
        <f t="shared" si="21"/>
        <v>60</v>
      </c>
      <c r="BL27" s="29">
        <f t="shared" si="21"/>
        <v>60</v>
      </c>
      <c r="BM27" s="29">
        <f t="shared" si="21"/>
        <v>60</v>
      </c>
      <c r="BN27" s="29">
        <f t="shared" si="21"/>
        <v>60</v>
      </c>
      <c r="BO27" s="29">
        <f t="shared" si="21"/>
        <v>60</v>
      </c>
      <c r="BP27" s="29">
        <f t="shared" ref="BP27:BQ27" si="23">IF(BP7&gt;=66,SUM(BP8:BP16)/27*60,SUM(BP8:BP14)/21*60)</f>
        <v>60</v>
      </c>
      <c r="BQ27" s="29">
        <f t="shared" si="23"/>
        <v>60</v>
      </c>
      <c r="BR27" s="29">
        <f t="shared" si="21"/>
        <v>60</v>
      </c>
      <c r="BS27" s="29">
        <f t="shared" si="21"/>
        <v>60</v>
      </c>
      <c r="BT27" s="29">
        <f t="shared" si="21"/>
        <v>60</v>
      </c>
      <c r="BU27" s="29">
        <f t="shared" si="21"/>
        <v>60</v>
      </c>
      <c r="BV27" s="29">
        <f t="shared" ref="BV27:CA27" si="24">IF(BV7&gt;=66,SUM(BV8:BV16)/27*60,SUM(BV8:BV14)/21*60)</f>
        <v>60</v>
      </c>
      <c r="BW27" s="29">
        <f t="shared" si="24"/>
        <v>60</v>
      </c>
      <c r="BX27" s="29">
        <f t="shared" si="24"/>
        <v>60</v>
      </c>
      <c r="BY27" s="29">
        <f t="shared" si="24"/>
        <v>60</v>
      </c>
      <c r="BZ27" s="29">
        <f t="shared" si="24"/>
        <v>60</v>
      </c>
      <c r="CA27" s="29">
        <f t="shared" si="24"/>
        <v>60</v>
      </c>
      <c r="CB27" s="29">
        <f t="shared" si="21"/>
        <v>60</v>
      </c>
      <c r="CC27" s="29">
        <f t="shared" si="21"/>
        <v>60</v>
      </c>
      <c r="CD27" s="29">
        <f t="shared" ref="CD27:CH27" si="25">IF(CD7&gt;=66,SUM(CD8:CD16)/27*60,SUM(CD8:CD14)/21*60)</f>
        <v>60</v>
      </c>
      <c r="CE27" s="29">
        <f t="shared" si="25"/>
        <v>60</v>
      </c>
      <c r="CF27" s="29">
        <f t="shared" si="25"/>
        <v>60</v>
      </c>
      <c r="CG27" s="29">
        <f t="shared" si="25"/>
        <v>60</v>
      </c>
      <c r="CH27" s="29">
        <f t="shared" si="25"/>
        <v>60</v>
      </c>
      <c r="CI27" s="29">
        <f t="shared" si="21"/>
        <v>60</v>
      </c>
      <c r="CJ27" s="29">
        <f t="shared" si="21"/>
        <v>60</v>
      </c>
      <c r="CK27" s="29">
        <f t="shared" si="21"/>
        <v>51.428571428571423</v>
      </c>
      <c r="CL27" s="29">
        <f t="shared" si="21"/>
        <v>51.428571428571423</v>
      </c>
      <c r="CM27" s="29">
        <f t="shared" si="21"/>
        <v>60</v>
      </c>
      <c r="CN27" s="29">
        <f t="shared" si="21"/>
        <v>60</v>
      </c>
      <c r="CO27" s="29">
        <f t="shared" si="21"/>
        <v>60</v>
      </c>
      <c r="CP27" s="29">
        <f t="shared" ref="CP27:GJ27" si="26">IF(CP7&gt;=66,SUM(CP8:CP16)/27*60,SUM(CP8:CP14)/21*60)</f>
        <v>60</v>
      </c>
      <c r="CQ27" s="29">
        <f t="shared" si="26"/>
        <v>60</v>
      </c>
      <c r="CR27" s="29">
        <f t="shared" si="26"/>
        <v>60</v>
      </c>
      <c r="CS27" s="29">
        <f t="shared" si="26"/>
        <v>60</v>
      </c>
      <c r="CT27" s="29">
        <f t="shared" si="26"/>
        <v>51.428571428571423</v>
      </c>
      <c r="CU27" s="29">
        <f t="shared" si="26"/>
        <v>60</v>
      </c>
      <c r="CV27" s="29">
        <f t="shared" si="26"/>
        <v>60</v>
      </c>
      <c r="CW27" s="29">
        <f t="shared" si="26"/>
        <v>60</v>
      </c>
      <c r="CX27" s="29">
        <f t="shared" si="26"/>
        <v>53.333333333333329</v>
      </c>
      <c r="CY27" s="29">
        <f t="shared" si="26"/>
        <v>60</v>
      </c>
      <c r="CZ27" s="29">
        <f t="shared" si="26"/>
        <v>60</v>
      </c>
      <c r="DA27" s="29">
        <f t="shared" si="26"/>
        <v>53.333333333333329</v>
      </c>
      <c r="DB27" s="29">
        <f t="shared" si="26"/>
        <v>60</v>
      </c>
      <c r="DC27" s="29">
        <f t="shared" si="26"/>
        <v>53.333333333333329</v>
      </c>
      <c r="DD27" s="29">
        <f t="shared" si="26"/>
        <v>51.428571428571423</v>
      </c>
      <c r="DE27" s="29">
        <f t="shared" ref="DE27:DJ27" si="27">IF(DE7&gt;=66,SUM(DE8:DE16)/27*60,SUM(DE8:DE14)/21*60)</f>
        <v>60</v>
      </c>
      <c r="DF27" s="29">
        <f t="shared" si="27"/>
        <v>60</v>
      </c>
      <c r="DG27" s="29">
        <f t="shared" si="27"/>
        <v>60</v>
      </c>
      <c r="DH27" s="29">
        <f t="shared" si="27"/>
        <v>60</v>
      </c>
      <c r="DI27" s="29">
        <f t="shared" si="27"/>
        <v>60</v>
      </c>
      <c r="DJ27" s="29">
        <f t="shared" si="27"/>
        <v>53.333333333333329</v>
      </c>
      <c r="DK27" s="29">
        <f t="shared" si="26"/>
        <v>53.333333333333329</v>
      </c>
      <c r="DL27" s="29">
        <f t="shared" si="26"/>
        <v>53.333333333333329</v>
      </c>
      <c r="DM27" s="29">
        <f t="shared" si="26"/>
        <v>53.333333333333329</v>
      </c>
      <c r="DN27" s="29">
        <f t="shared" si="26"/>
        <v>60</v>
      </c>
      <c r="DO27" s="29">
        <f t="shared" si="26"/>
        <v>53.333333333333329</v>
      </c>
      <c r="DP27" s="29">
        <f t="shared" si="26"/>
        <v>51.428571428571423</v>
      </c>
      <c r="DQ27" s="29">
        <f t="shared" si="26"/>
        <v>53.333333333333329</v>
      </c>
      <c r="DR27" s="29">
        <f t="shared" ref="DR27:DX27" si="28">IF(DR7&gt;=66,SUM(DR8:DR16)/27*60,SUM(DR8:DR14)/21*60)</f>
        <v>53.333333333333329</v>
      </c>
      <c r="DS27" s="29">
        <f t="shared" si="28"/>
        <v>53.333333333333329</v>
      </c>
      <c r="DT27" s="29">
        <f t="shared" si="28"/>
        <v>60</v>
      </c>
      <c r="DU27" s="29">
        <f t="shared" si="28"/>
        <v>60</v>
      </c>
      <c r="DV27" s="29">
        <f t="shared" si="28"/>
        <v>53.333333333333329</v>
      </c>
      <c r="DW27" s="29">
        <f t="shared" si="28"/>
        <v>60</v>
      </c>
      <c r="DX27" s="29">
        <f t="shared" si="28"/>
        <v>60</v>
      </c>
      <c r="DY27" s="29">
        <f t="shared" si="26"/>
        <v>60</v>
      </c>
      <c r="DZ27" s="29">
        <f t="shared" si="26"/>
        <v>60</v>
      </c>
      <c r="EA27" s="29">
        <f t="shared" si="26"/>
        <v>60</v>
      </c>
      <c r="EB27" s="29">
        <f t="shared" si="26"/>
        <v>53.333333333333329</v>
      </c>
      <c r="EC27" s="29">
        <f t="shared" si="26"/>
        <v>60</v>
      </c>
      <c r="ED27" s="29">
        <f t="shared" si="26"/>
        <v>51.428571428571423</v>
      </c>
      <c r="EE27" s="29">
        <f t="shared" si="26"/>
        <v>53.333333333333329</v>
      </c>
      <c r="EF27" s="29">
        <f t="shared" ref="EF27:EI27" si="29">IF(EF7&gt;=66,SUM(EF8:EF16)/27*60,SUM(EF8:EF14)/21*60)</f>
        <v>53.333333333333329</v>
      </c>
      <c r="EG27" s="29">
        <f t="shared" si="29"/>
        <v>60</v>
      </c>
      <c r="EH27" s="29">
        <f t="shared" si="29"/>
        <v>60</v>
      </c>
      <c r="EI27" s="29">
        <f t="shared" si="29"/>
        <v>60</v>
      </c>
      <c r="EJ27" s="29">
        <f t="shared" si="26"/>
        <v>60</v>
      </c>
      <c r="EK27" s="29">
        <f t="shared" si="26"/>
        <v>60</v>
      </c>
      <c r="EL27" s="29">
        <f t="shared" si="26"/>
        <v>60</v>
      </c>
      <c r="EM27" s="29">
        <f t="shared" si="26"/>
        <v>60</v>
      </c>
      <c r="EN27" s="29">
        <f t="shared" si="26"/>
        <v>60</v>
      </c>
      <c r="EO27" s="29">
        <f t="shared" si="26"/>
        <v>60</v>
      </c>
      <c r="EP27" s="29">
        <f t="shared" ref="EP27:ES27" si="30">IF(EP7&gt;=66,SUM(EP8:EP16)/27*60,SUM(EP8:EP14)/21*60)</f>
        <v>60</v>
      </c>
      <c r="EQ27" s="29">
        <f t="shared" si="30"/>
        <v>60</v>
      </c>
      <c r="ER27" s="29">
        <f t="shared" si="30"/>
        <v>60</v>
      </c>
      <c r="ES27" s="29">
        <f t="shared" si="30"/>
        <v>60</v>
      </c>
      <c r="ET27" s="29">
        <f t="shared" si="26"/>
        <v>60</v>
      </c>
      <c r="EU27" s="29">
        <f t="shared" si="26"/>
        <v>60</v>
      </c>
      <c r="EV27" s="29">
        <f t="shared" si="26"/>
        <v>60</v>
      </c>
      <c r="EW27" s="29">
        <f t="shared" si="26"/>
        <v>60</v>
      </c>
      <c r="EX27" s="29">
        <f t="shared" si="26"/>
        <v>60</v>
      </c>
      <c r="EY27" s="29">
        <f t="shared" si="26"/>
        <v>60</v>
      </c>
      <c r="EZ27" s="29">
        <f t="shared" ref="EZ27:FC27" si="31">IF(EZ7&gt;=66,SUM(EZ8:EZ16)/27*60,SUM(EZ8:EZ14)/21*60)</f>
        <v>60</v>
      </c>
      <c r="FA27" s="29">
        <f t="shared" si="31"/>
        <v>60</v>
      </c>
      <c r="FB27" s="29">
        <f t="shared" si="31"/>
        <v>60</v>
      </c>
      <c r="FC27" s="29">
        <f t="shared" si="31"/>
        <v>60</v>
      </c>
      <c r="FD27" s="29">
        <f t="shared" si="26"/>
        <v>60</v>
      </c>
      <c r="FE27" s="29">
        <f t="shared" si="26"/>
        <v>60</v>
      </c>
      <c r="FF27" s="29">
        <f t="shared" si="26"/>
        <v>60</v>
      </c>
      <c r="FG27" s="29">
        <f t="shared" si="26"/>
        <v>60</v>
      </c>
      <c r="FH27" s="29">
        <f t="shared" si="26"/>
        <v>60</v>
      </c>
      <c r="FI27" s="29">
        <f t="shared" si="26"/>
        <v>60</v>
      </c>
      <c r="FJ27" s="29">
        <f t="shared" si="26"/>
        <v>60</v>
      </c>
      <c r="FK27" s="29">
        <f t="shared" ref="FK27:FQ27" si="32">IF(FK7&gt;=66,SUM(FK8:FK16)/27*60,SUM(FK8:FK14)/21*60)</f>
        <v>60</v>
      </c>
      <c r="FL27" s="29">
        <f t="shared" si="32"/>
        <v>53.333333333333329</v>
      </c>
      <c r="FM27" s="29">
        <f t="shared" si="32"/>
        <v>60</v>
      </c>
      <c r="FN27" s="29">
        <f t="shared" si="32"/>
        <v>60</v>
      </c>
      <c r="FO27" s="29">
        <f t="shared" si="32"/>
        <v>60</v>
      </c>
      <c r="FP27" s="29">
        <f t="shared" si="32"/>
        <v>60</v>
      </c>
      <c r="FQ27" s="29">
        <f t="shared" si="32"/>
        <v>53.333333333333329</v>
      </c>
      <c r="FR27" s="29">
        <f t="shared" si="26"/>
        <v>60</v>
      </c>
      <c r="FS27" s="29">
        <f t="shared" si="26"/>
        <v>60</v>
      </c>
      <c r="FT27" s="29">
        <f t="shared" si="26"/>
        <v>60</v>
      </c>
      <c r="FU27" s="29">
        <f t="shared" si="26"/>
        <v>53.333333333333329</v>
      </c>
      <c r="FV27" s="29">
        <f t="shared" si="26"/>
        <v>60</v>
      </c>
      <c r="FW27" s="29">
        <f t="shared" si="26"/>
        <v>60</v>
      </c>
      <c r="FX27" s="29">
        <f t="shared" si="26"/>
        <v>60</v>
      </c>
      <c r="FY27" s="29">
        <f t="shared" ref="FY27:GC27" si="33">IF(FY7&gt;=66,SUM(FY8:FY16)/27*60,SUM(FY8:FY14)/21*60)</f>
        <v>60</v>
      </c>
      <c r="FZ27" s="29">
        <f t="shared" si="33"/>
        <v>60</v>
      </c>
      <c r="GA27" s="29">
        <f t="shared" si="33"/>
        <v>60</v>
      </c>
      <c r="GB27" s="29">
        <f t="shared" si="33"/>
        <v>53.333333333333329</v>
      </c>
      <c r="GC27" s="29">
        <f t="shared" si="33"/>
        <v>53.333333333333329</v>
      </c>
      <c r="GD27" s="29">
        <f t="shared" si="26"/>
        <v>60</v>
      </c>
      <c r="GE27" s="29">
        <f t="shared" si="26"/>
        <v>60</v>
      </c>
      <c r="GF27" s="29">
        <f t="shared" si="26"/>
        <v>60</v>
      </c>
      <c r="GG27" s="29">
        <f t="shared" si="26"/>
        <v>60</v>
      </c>
      <c r="GH27" s="29">
        <f t="shared" si="26"/>
        <v>60</v>
      </c>
      <c r="GI27" s="29">
        <f t="shared" si="26"/>
        <v>60</v>
      </c>
      <c r="GJ27" s="29">
        <f t="shared" si="26"/>
        <v>60</v>
      </c>
      <c r="GK27" s="29">
        <f t="shared" si="21"/>
        <v>60</v>
      </c>
      <c r="GL27" s="29">
        <f t="shared" si="21"/>
        <v>60</v>
      </c>
      <c r="GM27" s="29">
        <f t="shared" si="21"/>
        <v>60</v>
      </c>
      <c r="GN27" s="29">
        <f t="shared" si="21"/>
        <v>60</v>
      </c>
      <c r="GO27" s="29">
        <f t="shared" si="21"/>
        <v>60</v>
      </c>
      <c r="GP27" s="29">
        <f t="shared" si="21"/>
        <v>60</v>
      </c>
      <c r="GQ27" s="29">
        <f t="shared" si="21"/>
        <v>60</v>
      </c>
      <c r="GR27" s="29">
        <f t="shared" si="21"/>
        <v>60</v>
      </c>
      <c r="GS27" s="29">
        <f t="shared" si="21"/>
        <v>60</v>
      </c>
      <c r="GT27" s="29">
        <f t="shared" si="21"/>
        <v>60</v>
      </c>
      <c r="GU27" s="29">
        <f t="shared" si="21"/>
        <v>53.333333333333329</v>
      </c>
      <c r="GV27" s="29">
        <f t="shared" ref="GV27:HB27" si="34">IF(GV7&gt;=66,SUM(GV8:GV16)/27*60,SUM(GV8:GV14)/21*60)</f>
        <v>60</v>
      </c>
      <c r="GW27" s="29">
        <f t="shared" si="34"/>
        <v>60</v>
      </c>
      <c r="GX27" s="29">
        <f t="shared" si="34"/>
        <v>60</v>
      </c>
      <c r="GY27" s="29">
        <f t="shared" si="34"/>
        <v>60</v>
      </c>
      <c r="GZ27" s="29">
        <f t="shared" si="34"/>
        <v>53.333333333333329</v>
      </c>
      <c r="HA27" s="29">
        <f t="shared" si="34"/>
        <v>60</v>
      </c>
      <c r="HB27" s="29">
        <f t="shared" si="34"/>
        <v>60</v>
      </c>
      <c r="HC27" s="29">
        <f t="shared" si="21"/>
        <v>53.333333333333329</v>
      </c>
      <c r="HD27" s="29">
        <f t="shared" si="21"/>
        <v>60</v>
      </c>
      <c r="HE27" s="29">
        <f t="shared" si="21"/>
        <v>60</v>
      </c>
      <c r="HF27" s="29">
        <f t="shared" si="21"/>
        <v>60</v>
      </c>
      <c r="HG27" s="29">
        <f t="shared" si="21"/>
        <v>60</v>
      </c>
      <c r="HH27" s="29">
        <f t="shared" si="21"/>
        <v>53.333333333333329</v>
      </c>
      <c r="HI27" s="29">
        <f t="shared" ref="HI27:HP27" si="35">IF(HI7&gt;=66,SUM(HI8:HI16)/27*60,SUM(HI8:HI14)/21*60)</f>
        <v>60</v>
      </c>
      <c r="HJ27" s="29">
        <f t="shared" si="35"/>
        <v>60</v>
      </c>
      <c r="HK27" s="29">
        <f t="shared" si="35"/>
        <v>60</v>
      </c>
      <c r="HL27" s="29">
        <f t="shared" si="35"/>
        <v>60</v>
      </c>
      <c r="HM27" s="29">
        <f t="shared" si="35"/>
        <v>60</v>
      </c>
      <c r="HN27" s="29">
        <f t="shared" si="35"/>
        <v>60</v>
      </c>
      <c r="HO27" s="29">
        <f t="shared" si="35"/>
        <v>60</v>
      </c>
      <c r="HP27" s="29">
        <f t="shared" si="35"/>
        <v>60</v>
      </c>
      <c r="HQ27" s="29">
        <f t="shared" si="21"/>
        <v>60</v>
      </c>
      <c r="HR27" s="29">
        <f t="shared" si="21"/>
        <v>60</v>
      </c>
      <c r="HS27" s="29">
        <f t="shared" si="21"/>
        <v>60</v>
      </c>
      <c r="HT27" s="29">
        <f t="shared" si="21"/>
        <v>60</v>
      </c>
      <c r="HU27" s="29">
        <f t="shared" ref="HU27:IA27" si="36">IF(HU7&gt;=66,SUM(HU8:HU16)/27*60,SUM(HU8:HU14)/21*60)</f>
        <v>60</v>
      </c>
      <c r="HV27" s="29">
        <f t="shared" si="36"/>
        <v>60</v>
      </c>
      <c r="HW27" s="29">
        <f t="shared" si="36"/>
        <v>60</v>
      </c>
      <c r="HX27" s="29">
        <f t="shared" si="36"/>
        <v>53.333333333333329</v>
      </c>
      <c r="HY27" s="29">
        <f t="shared" si="36"/>
        <v>60</v>
      </c>
      <c r="HZ27" s="29">
        <f t="shared" si="36"/>
        <v>60</v>
      </c>
      <c r="IA27" s="29">
        <f t="shared" si="36"/>
        <v>60</v>
      </c>
      <c r="IB27" s="29">
        <f t="shared" si="21"/>
        <v>60</v>
      </c>
      <c r="IC27" s="29">
        <f t="shared" si="21"/>
        <v>60</v>
      </c>
      <c r="ID27" s="29">
        <f t="shared" si="21"/>
        <v>60</v>
      </c>
      <c r="IE27" s="29">
        <f t="shared" si="21"/>
        <v>60</v>
      </c>
      <c r="IF27" s="29">
        <f t="shared" si="21"/>
        <v>60</v>
      </c>
      <c r="IG27" s="29">
        <f t="shared" ref="IG27:IH27" si="37">IF(IG7&gt;=66,SUM(IG8:IG16)/27*60,SUM(IG8:IG14)/21*60)</f>
        <v>60</v>
      </c>
      <c r="IH27" s="29">
        <f t="shared" si="37"/>
        <v>53.333333333333329</v>
      </c>
      <c r="II27" s="29">
        <f t="shared" si="21"/>
        <v>60</v>
      </c>
      <c r="IJ27" s="29">
        <f t="shared" si="21"/>
        <v>60</v>
      </c>
      <c r="IK27" s="29">
        <f t="shared" si="21"/>
        <v>60</v>
      </c>
      <c r="IL27" s="29">
        <f t="shared" ref="IL27:IR27" si="38">IF(IL7&gt;=66,SUM(IL8:IL16)/27*60,SUM(IL8:IL14)/21*60)</f>
        <v>60</v>
      </c>
      <c r="IM27" s="29">
        <f t="shared" si="38"/>
        <v>60</v>
      </c>
      <c r="IN27" s="29">
        <f t="shared" si="38"/>
        <v>60</v>
      </c>
      <c r="IO27" s="29">
        <f t="shared" si="38"/>
        <v>60</v>
      </c>
      <c r="IP27" s="29">
        <f t="shared" si="38"/>
        <v>60</v>
      </c>
      <c r="IQ27" s="29">
        <f t="shared" si="38"/>
        <v>60</v>
      </c>
      <c r="IR27" s="29">
        <f t="shared" si="38"/>
        <v>60</v>
      </c>
      <c r="IS27" s="29">
        <f t="shared" si="21"/>
        <v>60</v>
      </c>
      <c r="IT27" s="29">
        <f t="shared" si="21"/>
        <v>60</v>
      </c>
      <c r="IU27" s="29">
        <f t="shared" si="21"/>
        <v>60</v>
      </c>
      <c r="IV27" s="29">
        <f t="shared" si="21"/>
        <v>60</v>
      </c>
      <c r="IW27" s="29">
        <f t="shared" si="21"/>
        <v>60</v>
      </c>
      <c r="IX27" s="29">
        <f t="shared" ref="IX27:IY27" si="39">IF(IX7&gt;=66,SUM(IX8:IX16)/27*60,SUM(IX8:IX14)/21*60)</f>
        <v>60</v>
      </c>
      <c r="IY27" s="29">
        <f t="shared" si="39"/>
        <v>60</v>
      </c>
      <c r="IZ27" s="29">
        <f t="shared" si="21"/>
        <v>60</v>
      </c>
      <c r="JA27" s="29">
        <f t="shared" si="21"/>
        <v>60</v>
      </c>
      <c r="JB27" s="29">
        <f t="shared" si="21"/>
        <v>60</v>
      </c>
      <c r="JC27" s="29">
        <f t="shared" si="21"/>
        <v>60</v>
      </c>
      <c r="JD27" s="29">
        <f t="shared" si="21"/>
        <v>60</v>
      </c>
      <c r="JE27" s="29">
        <f t="shared" ref="JE27:JH27" si="40">IF(JE7&gt;=66,SUM(JE8:JE16)/27*60,SUM(JE8:JE14)/21*60)</f>
        <v>60</v>
      </c>
      <c r="JF27" s="29">
        <f t="shared" si="40"/>
        <v>60</v>
      </c>
      <c r="JG27" s="29">
        <f t="shared" si="40"/>
        <v>60</v>
      </c>
      <c r="JH27" s="29">
        <f t="shared" si="40"/>
        <v>60</v>
      </c>
      <c r="JI27" s="29">
        <f t="shared" si="21"/>
        <v>60</v>
      </c>
      <c r="JJ27" s="29">
        <f t="shared" si="21"/>
        <v>60</v>
      </c>
      <c r="JK27" s="29">
        <f t="shared" si="21"/>
        <v>60</v>
      </c>
      <c r="JL27" s="29">
        <f t="shared" si="21"/>
        <v>60</v>
      </c>
      <c r="JM27" s="29">
        <f t="shared" ref="JM27:JO27" si="41">IF(JM7&gt;=66,SUM(JM8:JM16)/27*60,SUM(JM8:JM14)/21*60)</f>
        <v>60</v>
      </c>
      <c r="JN27" s="29">
        <f t="shared" si="41"/>
        <v>60</v>
      </c>
      <c r="JO27" s="29">
        <f t="shared" si="41"/>
        <v>60</v>
      </c>
      <c r="JP27" s="29">
        <f t="shared" si="21"/>
        <v>60</v>
      </c>
      <c r="JQ27" s="29">
        <f t="shared" si="21"/>
        <v>60</v>
      </c>
      <c r="JR27" s="29">
        <f t="shared" si="21"/>
        <v>60</v>
      </c>
      <c r="JS27" s="29">
        <f t="shared" si="21"/>
        <v>60</v>
      </c>
      <c r="JT27" s="29">
        <f t="shared" ref="JT27:JU27" si="42">IF(JT7&gt;=66,SUM(JT8:JT16)/27*60,SUM(JT8:JT14)/21*60)</f>
        <v>60</v>
      </c>
      <c r="JU27" s="29">
        <f t="shared" si="42"/>
        <v>60</v>
      </c>
      <c r="JV27" s="29">
        <f t="shared" si="21"/>
        <v>60</v>
      </c>
      <c r="JW27" s="29">
        <f t="shared" si="21"/>
        <v>60</v>
      </c>
      <c r="JX27" s="29">
        <f t="shared" si="21"/>
        <v>53.333333333333329</v>
      </c>
      <c r="JY27" s="29">
        <f t="shared" si="21"/>
        <v>53.333333333333329</v>
      </c>
      <c r="JZ27" s="29">
        <f t="shared" si="21"/>
        <v>60</v>
      </c>
      <c r="KA27" s="29">
        <f t="shared" si="21"/>
        <v>60</v>
      </c>
      <c r="KB27" s="29">
        <f t="shared" si="21"/>
        <v>60</v>
      </c>
      <c r="KC27" s="29">
        <f t="shared" si="21"/>
        <v>60</v>
      </c>
      <c r="KD27" s="29">
        <f t="shared" ref="KD27:KJ27" si="43">IF(KD7&gt;=66,SUM(KD8:KD16)/27*60,SUM(KD8:KD14)/21*60)</f>
        <v>60</v>
      </c>
      <c r="KE27" s="29">
        <f t="shared" si="43"/>
        <v>60</v>
      </c>
      <c r="KF27" s="29">
        <f t="shared" si="43"/>
        <v>60</v>
      </c>
      <c r="KG27" s="29">
        <f t="shared" si="43"/>
        <v>60</v>
      </c>
      <c r="KH27" s="29">
        <f t="shared" si="43"/>
        <v>60</v>
      </c>
      <c r="KI27" s="29">
        <f t="shared" si="43"/>
        <v>60</v>
      </c>
      <c r="KJ27" s="29">
        <f t="shared" si="43"/>
        <v>60</v>
      </c>
      <c r="KK27" s="29">
        <f t="shared" si="21"/>
        <v>60</v>
      </c>
      <c r="KL27" s="29">
        <f t="shared" si="21"/>
        <v>60</v>
      </c>
      <c r="KM27" s="29">
        <f t="shared" si="21"/>
        <v>51.428571428571423</v>
      </c>
      <c r="KN27" s="29">
        <f t="shared" si="21"/>
        <v>60</v>
      </c>
      <c r="KO27" s="29">
        <f t="shared" si="21"/>
        <v>60</v>
      </c>
      <c r="KP27" s="29">
        <f t="shared" si="21"/>
        <v>60</v>
      </c>
      <c r="KQ27" s="29">
        <f t="shared" si="21"/>
        <v>60</v>
      </c>
      <c r="KR27" s="29">
        <f t="shared" ref="KR27:KX27" si="44">IF(KR7&gt;=66,SUM(KR8:KR16)/27*60,SUM(KR8:KR14)/21*60)</f>
        <v>60</v>
      </c>
      <c r="KS27" s="29">
        <f t="shared" si="44"/>
        <v>60</v>
      </c>
      <c r="KT27" s="29">
        <f t="shared" si="44"/>
        <v>60</v>
      </c>
      <c r="KU27" s="29">
        <f t="shared" si="44"/>
        <v>60</v>
      </c>
      <c r="KV27" s="29">
        <f t="shared" si="44"/>
        <v>60</v>
      </c>
      <c r="KW27" s="29">
        <f t="shared" si="44"/>
        <v>60</v>
      </c>
      <c r="KX27" s="29">
        <f t="shared" si="44"/>
        <v>60</v>
      </c>
      <c r="KY27" s="29">
        <f t="shared" si="21"/>
        <v>60</v>
      </c>
      <c r="KZ27" s="29">
        <f t="shared" si="21"/>
        <v>60</v>
      </c>
      <c r="LA27" s="29">
        <f t="shared" si="21"/>
        <v>60</v>
      </c>
      <c r="LB27" s="29">
        <f t="shared" si="21"/>
        <v>60</v>
      </c>
      <c r="LC27" s="29">
        <f t="shared" si="21"/>
        <v>60</v>
      </c>
      <c r="LD27" s="29">
        <f t="shared" ref="LD27:NS27" si="45">IF(LD7&gt;=66,SUM(LD8:LD16)/27*60,SUM(LD8:LD14)/21*60)</f>
        <v>60</v>
      </c>
      <c r="LE27" s="29">
        <f t="shared" ref="LE27:LF27" si="46">IF(LE7&gt;=66,SUM(LE8:LE16)/27*60,SUM(LE8:LE14)/21*60)</f>
        <v>53.333333333333329</v>
      </c>
      <c r="LF27" s="29">
        <f t="shared" si="46"/>
        <v>60</v>
      </c>
      <c r="LG27" s="29">
        <f t="shared" si="45"/>
        <v>60</v>
      </c>
      <c r="LH27" s="29">
        <f t="shared" si="45"/>
        <v>60</v>
      </c>
      <c r="LI27" s="29">
        <f t="shared" si="45"/>
        <v>60</v>
      </c>
      <c r="LJ27" s="29">
        <f t="shared" si="45"/>
        <v>60</v>
      </c>
      <c r="LK27" s="29">
        <f t="shared" si="45"/>
        <v>53.333333333333329</v>
      </c>
      <c r="LL27" s="29">
        <f t="shared" ref="LL27:LQ27" si="47">IF(LL7&gt;=66,SUM(LL8:LL16)/27*60,SUM(LL8:LL14)/21*60)</f>
        <v>60</v>
      </c>
      <c r="LM27" s="29">
        <f t="shared" si="47"/>
        <v>60</v>
      </c>
      <c r="LN27" s="29">
        <f t="shared" si="47"/>
        <v>60</v>
      </c>
      <c r="LO27" s="29">
        <f t="shared" si="47"/>
        <v>60</v>
      </c>
      <c r="LP27" s="29">
        <f t="shared" si="47"/>
        <v>51.428571428571423</v>
      </c>
      <c r="LQ27" s="29">
        <f t="shared" si="47"/>
        <v>60</v>
      </c>
      <c r="LR27" s="29">
        <f t="shared" si="45"/>
        <v>60</v>
      </c>
      <c r="LS27" s="29">
        <f t="shared" si="45"/>
        <v>60</v>
      </c>
      <c r="LT27" s="29">
        <f t="shared" si="45"/>
        <v>60</v>
      </c>
      <c r="LU27" s="29">
        <f t="shared" si="45"/>
        <v>53.333333333333329</v>
      </c>
      <c r="LV27" s="29">
        <f t="shared" si="45"/>
        <v>60</v>
      </c>
      <c r="LW27" s="29">
        <f t="shared" si="45"/>
        <v>60</v>
      </c>
      <c r="LX27" s="29">
        <f t="shared" ref="LX27:MB27" si="48">IF(LX7&gt;=66,SUM(LX8:LX16)/27*60,SUM(LX8:LX14)/21*60)</f>
        <v>60</v>
      </c>
      <c r="LY27" s="29">
        <f t="shared" si="48"/>
        <v>51.428571428571423</v>
      </c>
      <c r="LZ27" s="29">
        <f t="shared" si="48"/>
        <v>60</v>
      </c>
      <c r="MA27" s="29">
        <f t="shared" si="48"/>
        <v>51.428571428571423</v>
      </c>
      <c r="MB27" s="29">
        <f t="shared" si="48"/>
        <v>60</v>
      </c>
      <c r="MC27" s="29">
        <f t="shared" si="45"/>
        <v>60</v>
      </c>
      <c r="MD27" s="29">
        <f t="shared" si="45"/>
        <v>60</v>
      </c>
      <c r="ME27" s="29">
        <f t="shared" ref="ME27:NF27" si="49">IF(ME7&gt;=66,SUM(ME8:ME16)/27*60,SUM(ME8:ME14)/21*60)</f>
        <v>60</v>
      </c>
      <c r="MF27" s="29">
        <f t="shared" si="49"/>
        <v>53.333333333333329</v>
      </c>
      <c r="MG27" s="29">
        <f t="shared" si="49"/>
        <v>51.428571428571423</v>
      </c>
      <c r="MH27" s="29">
        <f t="shared" si="49"/>
        <v>60</v>
      </c>
      <c r="MI27" s="29">
        <f t="shared" si="49"/>
        <v>60</v>
      </c>
      <c r="MJ27" s="29">
        <f t="shared" si="49"/>
        <v>60</v>
      </c>
      <c r="MK27" s="29">
        <f t="shared" si="49"/>
        <v>60</v>
      </c>
      <c r="ML27" s="29">
        <f t="shared" si="49"/>
        <v>60</v>
      </c>
      <c r="MM27" s="29">
        <f t="shared" si="49"/>
        <v>60</v>
      </c>
      <c r="MN27" s="29">
        <f t="shared" si="49"/>
        <v>60</v>
      </c>
      <c r="MO27" s="29">
        <f t="shared" ref="MO27:MU27" si="50">IF(MO7&gt;=66,SUM(MO8:MO16)/27*60,SUM(MO8:MO14)/21*60)</f>
        <v>60</v>
      </c>
      <c r="MP27" s="29">
        <f t="shared" si="50"/>
        <v>51.428571428571423</v>
      </c>
      <c r="MQ27" s="29">
        <f t="shared" si="50"/>
        <v>60</v>
      </c>
      <c r="MR27" s="29">
        <f t="shared" si="50"/>
        <v>60</v>
      </c>
      <c r="MS27" s="29">
        <f t="shared" si="50"/>
        <v>60</v>
      </c>
      <c r="MT27" s="29">
        <f t="shared" si="50"/>
        <v>60</v>
      </c>
      <c r="MU27" s="29">
        <f t="shared" si="50"/>
        <v>60</v>
      </c>
      <c r="MV27" s="29">
        <f t="shared" si="49"/>
        <v>60</v>
      </c>
      <c r="MW27" s="29">
        <f t="shared" si="49"/>
        <v>60</v>
      </c>
      <c r="MX27" s="29">
        <f t="shared" si="49"/>
        <v>51.428571428571423</v>
      </c>
      <c r="MY27" s="29">
        <f t="shared" si="49"/>
        <v>60</v>
      </c>
      <c r="MZ27" s="29">
        <f t="shared" ref="MZ27:ND27" si="51">IF(MZ7&gt;=66,SUM(MZ8:MZ16)/27*60,SUM(MZ8:MZ14)/21*60)</f>
        <v>60</v>
      </c>
      <c r="NA27" s="29">
        <f t="shared" si="51"/>
        <v>51.428571428571423</v>
      </c>
      <c r="NB27" s="29">
        <f t="shared" si="51"/>
        <v>60</v>
      </c>
      <c r="NC27" s="29">
        <f t="shared" si="51"/>
        <v>51.428571428571423</v>
      </c>
      <c r="ND27" s="29">
        <f t="shared" si="51"/>
        <v>60</v>
      </c>
      <c r="NE27" s="29">
        <f t="shared" si="49"/>
        <v>60</v>
      </c>
      <c r="NF27" s="29">
        <f t="shared" si="49"/>
        <v>60</v>
      </c>
      <c r="NG27" s="29">
        <f t="shared" si="45"/>
        <v>60</v>
      </c>
      <c r="NH27" s="29">
        <f t="shared" si="45"/>
        <v>60</v>
      </c>
      <c r="NI27" s="29">
        <f t="shared" si="45"/>
        <v>51.428571428571423</v>
      </c>
      <c r="NJ27" s="29">
        <f t="shared" si="45"/>
        <v>51.428571428571423</v>
      </c>
      <c r="NK27" s="29">
        <f t="shared" si="45"/>
        <v>60</v>
      </c>
      <c r="NL27" s="29">
        <f t="shared" ref="NL27:NP27" si="52">IF(NL7&gt;=66,SUM(NL8:NL16)/27*60,SUM(NL8:NL14)/21*60)</f>
        <v>60</v>
      </c>
      <c r="NM27" s="29">
        <f t="shared" si="52"/>
        <v>60</v>
      </c>
      <c r="NN27" s="29">
        <f t="shared" si="52"/>
        <v>60</v>
      </c>
      <c r="NO27" s="29">
        <f t="shared" si="52"/>
        <v>60</v>
      </c>
      <c r="NP27" s="29">
        <f t="shared" si="52"/>
        <v>60</v>
      </c>
      <c r="NQ27" s="29">
        <f t="shared" si="45"/>
        <v>60</v>
      </c>
      <c r="NR27" s="29">
        <f t="shared" si="45"/>
        <v>60</v>
      </c>
      <c r="NS27" s="29">
        <f t="shared" si="45"/>
        <v>60</v>
      </c>
      <c r="NT27" s="29">
        <f t="shared" si="21"/>
        <v>60</v>
      </c>
      <c r="NU27" s="29">
        <f t="shared" si="21"/>
        <v>51.428571428571423</v>
      </c>
      <c r="NV27" s="29">
        <f t="shared" ref="NV27:PL27" si="53">IF(NV7&gt;=66,SUM(NV8:NV16)/27*60,SUM(NV8:NV14)/21*60)</f>
        <v>60</v>
      </c>
      <c r="NW27" s="29">
        <f t="shared" si="53"/>
        <v>60</v>
      </c>
      <c r="NX27" s="29">
        <f t="shared" si="53"/>
        <v>51.428571428571423</v>
      </c>
      <c r="NY27" s="29">
        <f t="shared" si="53"/>
        <v>60</v>
      </c>
      <c r="NZ27" s="29">
        <f t="shared" si="53"/>
        <v>51.428571428571423</v>
      </c>
      <c r="OA27" s="29">
        <f t="shared" si="53"/>
        <v>53.333333333333329</v>
      </c>
      <c r="OB27" s="29">
        <f t="shared" si="53"/>
        <v>60</v>
      </c>
      <c r="OC27" s="29">
        <f t="shared" si="53"/>
        <v>60</v>
      </c>
      <c r="OD27" s="29">
        <f t="shared" si="53"/>
        <v>60</v>
      </c>
      <c r="OE27" s="29">
        <f t="shared" si="53"/>
        <v>60</v>
      </c>
      <c r="OF27" s="29">
        <f t="shared" si="53"/>
        <v>51.428571428571423</v>
      </c>
      <c r="OG27" s="29">
        <f t="shared" si="53"/>
        <v>53.333333333333329</v>
      </c>
      <c r="OH27" s="29">
        <f t="shared" ref="OH27:OM27" si="54">IF(OH7&gt;=66,SUM(OH8:OH16)/27*60,SUM(OH8:OH14)/21*60)</f>
        <v>60</v>
      </c>
      <c r="OI27" s="29">
        <f t="shared" si="54"/>
        <v>60</v>
      </c>
      <c r="OJ27" s="29">
        <f t="shared" si="54"/>
        <v>51.428571428571423</v>
      </c>
      <c r="OK27" s="29">
        <f t="shared" si="54"/>
        <v>51.428571428571423</v>
      </c>
      <c r="OL27" s="29">
        <f t="shared" si="54"/>
        <v>60</v>
      </c>
      <c r="OM27" s="29">
        <f t="shared" si="54"/>
        <v>60</v>
      </c>
      <c r="ON27" s="29">
        <f t="shared" si="53"/>
        <v>60</v>
      </c>
      <c r="OO27" s="29">
        <f t="shared" si="53"/>
        <v>60</v>
      </c>
      <c r="OP27" s="29">
        <f t="shared" si="53"/>
        <v>60</v>
      </c>
      <c r="OQ27" s="29">
        <f t="shared" si="53"/>
        <v>60</v>
      </c>
      <c r="OR27" s="29">
        <f t="shared" si="53"/>
        <v>60</v>
      </c>
      <c r="OS27" s="29">
        <f t="shared" ref="OS27:OY27" si="55">IF(OS7&gt;=66,SUM(OS8:OS16)/27*60,SUM(OS8:OS14)/21*60)</f>
        <v>60</v>
      </c>
      <c r="OT27" s="29">
        <f t="shared" si="55"/>
        <v>60</v>
      </c>
      <c r="OU27" s="29">
        <f t="shared" si="55"/>
        <v>60</v>
      </c>
      <c r="OV27" s="29">
        <f t="shared" si="55"/>
        <v>60</v>
      </c>
      <c r="OW27" s="29">
        <f t="shared" si="55"/>
        <v>60</v>
      </c>
      <c r="OX27" s="29">
        <f t="shared" si="55"/>
        <v>60</v>
      </c>
      <c r="OY27" s="29">
        <f t="shared" si="55"/>
        <v>60</v>
      </c>
      <c r="OZ27" s="29">
        <f t="shared" si="53"/>
        <v>60</v>
      </c>
      <c r="PA27" s="29">
        <f t="shared" si="53"/>
        <v>60</v>
      </c>
      <c r="PB27" s="29">
        <f t="shared" si="53"/>
        <v>60</v>
      </c>
      <c r="PC27" s="29">
        <f t="shared" si="53"/>
        <v>60</v>
      </c>
      <c r="PD27" s="29">
        <f t="shared" si="53"/>
        <v>60</v>
      </c>
      <c r="PE27" s="29">
        <f t="shared" ref="PE27:PH27" si="56">IF(PE7&gt;=66,SUM(PE8:PE16)/27*60,SUM(PE8:PE14)/21*60)</f>
        <v>60</v>
      </c>
      <c r="PF27" s="29">
        <f t="shared" si="56"/>
        <v>60</v>
      </c>
      <c r="PG27" s="29">
        <f t="shared" si="56"/>
        <v>60</v>
      </c>
      <c r="PH27" s="29">
        <f t="shared" si="56"/>
        <v>60</v>
      </c>
      <c r="PI27" s="29">
        <f t="shared" si="53"/>
        <v>60</v>
      </c>
      <c r="PJ27" s="29">
        <f t="shared" si="53"/>
        <v>60</v>
      </c>
      <c r="PK27" s="29">
        <f t="shared" si="53"/>
        <v>60</v>
      </c>
      <c r="PL27" s="29">
        <f t="shared" si="53"/>
        <v>60</v>
      </c>
    </row>
    <row r="28" spans="1:428" s="10" customFormat="1" ht="18" customHeight="1" thickTop="1" thickBot="1">
      <c r="A28" s="12"/>
      <c r="B28" s="12"/>
      <c r="C28" s="13"/>
      <c r="D28" s="14"/>
      <c r="E28" s="15"/>
      <c r="F28" s="15"/>
      <c r="G28" s="16"/>
      <c r="H28" s="15"/>
      <c r="I28" s="15"/>
      <c r="J28" s="15"/>
      <c r="K28" s="15"/>
      <c r="L28" s="16"/>
      <c r="M28" s="16"/>
      <c r="N28" s="15"/>
      <c r="O28" s="15"/>
      <c r="P28" s="15"/>
      <c r="Q28" s="15"/>
      <c r="R28" s="15"/>
      <c r="S28" s="15"/>
      <c r="T28" s="16"/>
      <c r="U28" s="15"/>
      <c r="V28" s="15"/>
      <c r="W28" s="15"/>
      <c r="X28" s="15"/>
      <c r="Y28" s="15"/>
      <c r="Z28" s="15"/>
      <c r="AA28" s="16"/>
      <c r="AB28" s="16"/>
      <c r="AC28" s="15"/>
      <c r="AD28" s="15"/>
      <c r="AE28" s="15"/>
      <c r="AF28" s="15"/>
      <c r="AG28" s="15"/>
      <c r="AH28" s="15"/>
      <c r="AI28" s="15"/>
      <c r="AJ28" s="16"/>
      <c r="AK28" s="16"/>
      <c r="AL28" s="15"/>
      <c r="AM28" s="15"/>
      <c r="AN28" s="16"/>
      <c r="AO28" s="16"/>
      <c r="AP28" s="16"/>
      <c r="AQ28" s="16"/>
      <c r="AR28" s="15"/>
      <c r="AS28" s="15"/>
      <c r="AT28" s="15"/>
      <c r="AU28" s="16"/>
      <c r="AV28" s="16"/>
      <c r="AW28" s="16"/>
      <c r="AX28" s="15"/>
      <c r="AY28" s="15"/>
      <c r="AZ28" s="15"/>
      <c r="BA28" s="16"/>
      <c r="BB28" s="15"/>
      <c r="BC28" s="15"/>
      <c r="BD28" s="15"/>
      <c r="BE28" s="16"/>
      <c r="BF28" s="15"/>
      <c r="BG28" s="15"/>
      <c r="BH28" s="15"/>
      <c r="BI28" s="15"/>
      <c r="BJ28" s="16"/>
      <c r="BK28" s="15"/>
      <c r="BL28" s="15"/>
      <c r="BM28" s="15"/>
      <c r="BN28" s="15"/>
      <c r="BO28" s="15"/>
      <c r="BP28" s="15"/>
      <c r="BQ28" s="15"/>
      <c r="BR28" s="15"/>
      <c r="BS28" s="15"/>
      <c r="BT28" s="16"/>
      <c r="BU28" s="16"/>
      <c r="BV28" s="15"/>
      <c r="BW28" s="15"/>
      <c r="BX28" s="15"/>
      <c r="BY28" s="15"/>
      <c r="BZ28" s="16"/>
      <c r="CA28" s="16"/>
      <c r="CB28" s="15"/>
      <c r="CC28" s="16"/>
      <c r="CD28" s="15"/>
      <c r="CE28" s="15"/>
      <c r="CF28" s="15"/>
      <c r="CG28" s="15"/>
      <c r="CH28" s="16"/>
      <c r="CI28" s="15"/>
      <c r="CJ28" s="15"/>
      <c r="CK28" s="15"/>
      <c r="CL28" s="15"/>
      <c r="CM28" s="15"/>
      <c r="CN28" s="16"/>
      <c r="CO28" s="16"/>
      <c r="CP28" s="15"/>
      <c r="CQ28" s="15"/>
      <c r="CR28" s="15"/>
      <c r="CS28" s="15"/>
      <c r="CT28" s="15"/>
      <c r="CU28" s="15"/>
      <c r="CV28" s="16"/>
      <c r="CW28" s="16"/>
      <c r="CX28" s="15"/>
      <c r="CY28" s="15"/>
      <c r="CZ28" s="15"/>
      <c r="DA28" s="15"/>
      <c r="DB28" s="15"/>
      <c r="DC28" s="15"/>
      <c r="DD28" s="16"/>
      <c r="DE28" s="15"/>
      <c r="DF28" s="15"/>
      <c r="DG28" s="15"/>
      <c r="DH28" s="15"/>
      <c r="DI28" s="15"/>
      <c r="DJ28" s="16"/>
      <c r="DK28" s="15"/>
      <c r="DL28" s="15"/>
      <c r="DM28" s="15"/>
      <c r="DN28" s="15"/>
      <c r="DO28" s="15"/>
      <c r="DP28" s="15"/>
      <c r="DQ28" s="16"/>
      <c r="DR28" s="15"/>
      <c r="DS28" s="15"/>
      <c r="DT28" s="15"/>
      <c r="DU28" s="15"/>
      <c r="DV28" s="15"/>
      <c r="DW28" s="15"/>
      <c r="DX28" s="16"/>
      <c r="DY28" s="15"/>
      <c r="DZ28" s="15"/>
      <c r="EA28" s="15"/>
      <c r="EB28" s="15"/>
      <c r="EC28" s="15"/>
      <c r="ED28" s="15"/>
      <c r="EE28" s="16"/>
      <c r="EF28" s="15"/>
      <c r="EG28" s="15"/>
      <c r="EH28" s="15"/>
      <c r="EI28" s="16"/>
      <c r="EJ28" s="15"/>
      <c r="EK28" s="15"/>
      <c r="EL28" s="15"/>
      <c r="EM28" s="15"/>
      <c r="EN28" s="15"/>
      <c r="EO28" s="16"/>
      <c r="EP28" s="15"/>
      <c r="EQ28" s="15"/>
      <c r="ER28" s="15"/>
      <c r="ES28" s="16"/>
      <c r="ET28" s="15"/>
      <c r="EU28" s="15"/>
      <c r="EV28" s="15"/>
      <c r="EW28" s="15"/>
      <c r="EX28" s="15"/>
      <c r="EY28" s="16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6"/>
      <c r="FK28" s="15"/>
      <c r="FL28" s="15"/>
      <c r="FM28" s="15"/>
      <c r="FN28" s="15"/>
      <c r="FO28" s="15"/>
      <c r="FP28" s="15"/>
      <c r="FQ28" s="16"/>
      <c r="FR28" s="15"/>
      <c r="FS28" s="15"/>
      <c r="FT28" s="15"/>
      <c r="FU28" s="15"/>
      <c r="FV28" s="15"/>
      <c r="FW28" s="15"/>
      <c r="FX28" s="16"/>
      <c r="FY28" s="15"/>
      <c r="FZ28" s="15"/>
      <c r="GA28" s="15"/>
      <c r="GB28" s="15"/>
      <c r="GC28" s="16"/>
      <c r="GD28" s="15"/>
      <c r="GE28" s="15"/>
      <c r="GF28" s="15"/>
      <c r="GG28" s="15"/>
      <c r="GH28" s="15"/>
      <c r="GI28" s="15"/>
      <c r="GJ28" s="16"/>
      <c r="GK28" s="15"/>
      <c r="GL28" s="15"/>
      <c r="GM28" s="15"/>
      <c r="GN28" s="15"/>
      <c r="GO28" s="15"/>
      <c r="GP28" s="16"/>
      <c r="GQ28" s="16"/>
      <c r="GR28" s="15"/>
      <c r="GS28" s="15"/>
      <c r="GT28" s="16"/>
      <c r="GU28" s="16"/>
      <c r="GV28" s="15"/>
      <c r="GW28" s="15"/>
      <c r="GX28" s="16"/>
      <c r="GY28" s="16"/>
      <c r="GZ28" s="15"/>
      <c r="HA28" s="16"/>
      <c r="HB28" s="16"/>
      <c r="HC28" s="15"/>
      <c r="HD28" s="15"/>
      <c r="HE28" s="16"/>
      <c r="HF28" s="16"/>
      <c r="HG28" s="15"/>
      <c r="HH28" s="16"/>
      <c r="HI28" s="15"/>
      <c r="HJ28" s="15"/>
      <c r="HK28" s="16"/>
      <c r="HL28" s="16"/>
      <c r="HM28" s="15"/>
      <c r="HN28" s="15"/>
      <c r="HO28" s="16"/>
      <c r="HP28" s="16"/>
      <c r="HQ28" s="15"/>
      <c r="HR28" s="15"/>
      <c r="HS28" s="15"/>
      <c r="HT28" s="16"/>
      <c r="HU28" s="15"/>
      <c r="HV28" s="16"/>
      <c r="HW28" s="16"/>
      <c r="HX28" s="15"/>
      <c r="HY28" s="15"/>
      <c r="HZ28" s="16"/>
      <c r="IA28" s="16"/>
      <c r="IB28" s="16"/>
      <c r="IC28" s="16"/>
      <c r="ID28" s="15"/>
      <c r="IE28" s="15"/>
      <c r="IF28" s="16"/>
      <c r="IG28" s="15"/>
      <c r="IH28" s="16"/>
      <c r="II28" s="15"/>
      <c r="IJ28" s="15"/>
      <c r="IK28" s="16"/>
      <c r="IL28" s="15"/>
      <c r="IM28" s="15"/>
      <c r="IN28" s="16"/>
      <c r="IO28" s="16"/>
      <c r="IP28" s="15"/>
      <c r="IQ28" s="15"/>
      <c r="IR28" s="16"/>
      <c r="IS28" s="15"/>
      <c r="IT28" s="16"/>
      <c r="IU28" s="16"/>
      <c r="IV28" s="15"/>
      <c r="IW28" s="16"/>
      <c r="IX28" s="15"/>
      <c r="IY28" s="16"/>
      <c r="IZ28" s="15"/>
      <c r="JA28" s="15"/>
      <c r="JB28" s="16"/>
      <c r="JC28" s="15"/>
      <c r="JD28" s="15"/>
      <c r="JE28" s="16"/>
      <c r="JF28" s="15"/>
      <c r="JG28" s="15"/>
      <c r="JH28" s="16"/>
      <c r="JI28" s="15"/>
      <c r="JJ28" s="16"/>
      <c r="JK28" s="15"/>
      <c r="JL28" s="16"/>
      <c r="JM28" s="15"/>
      <c r="JN28" s="16"/>
      <c r="JO28" s="15"/>
      <c r="JP28" s="15"/>
      <c r="JQ28" s="15"/>
      <c r="JR28" s="16"/>
      <c r="JS28" s="16"/>
      <c r="JT28" s="15"/>
      <c r="JU28" s="16"/>
      <c r="JV28" s="15"/>
      <c r="JW28" s="15"/>
      <c r="JX28" s="16"/>
      <c r="JY28" s="16"/>
      <c r="JZ28" s="15"/>
      <c r="KA28" s="15"/>
      <c r="KB28" s="16"/>
      <c r="KC28" s="16"/>
      <c r="KD28" s="15"/>
      <c r="KE28" s="16"/>
      <c r="KF28" s="16"/>
      <c r="KG28" s="15"/>
      <c r="KH28" s="15"/>
      <c r="KI28" s="16"/>
      <c r="KJ28" s="16"/>
      <c r="KK28" s="15"/>
      <c r="KL28" s="15"/>
      <c r="KM28" s="16"/>
      <c r="KN28" s="15"/>
      <c r="KO28" s="15"/>
      <c r="KP28" s="16"/>
      <c r="KQ28" s="16"/>
      <c r="KR28" s="15"/>
      <c r="KS28" s="16"/>
      <c r="KT28" s="16"/>
      <c r="KU28" s="15"/>
      <c r="KV28" s="15"/>
      <c r="KW28" s="16"/>
      <c r="KX28" s="16"/>
      <c r="KY28" s="15"/>
      <c r="KZ28" s="16"/>
      <c r="LA28" s="16"/>
      <c r="LB28" s="15"/>
      <c r="LC28" s="15"/>
      <c r="LD28" s="15"/>
      <c r="LE28" s="16"/>
      <c r="LF28" s="15"/>
      <c r="LG28" s="15"/>
      <c r="LH28" s="16"/>
      <c r="LI28" s="15"/>
      <c r="LJ28" s="16"/>
      <c r="LK28" s="15"/>
      <c r="LL28" s="15"/>
      <c r="LM28" s="16"/>
      <c r="LN28" s="15"/>
      <c r="LO28" s="16"/>
      <c r="LP28" s="15"/>
      <c r="LQ28" s="15"/>
      <c r="LR28" s="16"/>
      <c r="LS28" s="15"/>
      <c r="LT28" s="15"/>
      <c r="LU28" s="16"/>
      <c r="LV28" s="15"/>
      <c r="LW28" s="15"/>
      <c r="LX28" s="15"/>
      <c r="LY28" s="15"/>
      <c r="LZ28" s="15"/>
      <c r="MA28" s="16"/>
      <c r="MB28" s="16"/>
      <c r="MC28" s="15"/>
      <c r="MD28" s="16"/>
      <c r="ME28" s="15"/>
      <c r="MF28" s="16"/>
      <c r="MG28" s="15"/>
      <c r="MH28" s="15"/>
      <c r="MI28" s="15"/>
      <c r="MJ28" s="16"/>
      <c r="MK28" s="15"/>
      <c r="ML28" s="15"/>
      <c r="MM28" s="16"/>
      <c r="MN28" s="16"/>
      <c r="MO28" s="15"/>
      <c r="MP28" s="15"/>
      <c r="MQ28" s="16"/>
      <c r="MR28" s="15"/>
      <c r="MS28" s="15"/>
      <c r="MT28" s="16"/>
      <c r="MU28" s="16"/>
      <c r="MV28" s="16"/>
      <c r="MW28" s="16"/>
      <c r="MX28" s="15"/>
      <c r="MY28" s="16"/>
      <c r="MZ28" s="16"/>
      <c r="NA28" s="15"/>
      <c r="NB28" s="15"/>
      <c r="NC28" s="16"/>
      <c r="ND28" s="16"/>
      <c r="NE28" s="16"/>
      <c r="NF28" s="15"/>
      <c r="NG28" s="16"/>
      <c r="NH28" s="16"/>
      <c r="NI28" s="15"/>
      <c r="NJ28" s="15"/>
      <c r="NK28" s="15"/>
      <c r="NL28" s="16"/>
      <c r="NM28" s="16"/>
      <c r="NN28" s="16"/>
      <c r="NO28" s="15"/>
      <c r="NP28" s="15"/>
      <c r="NQ28" s="15"/>
      <c r="NR28" s="16"/>
      <c r="NS28" s="16"/>
      <c r="NT28" s="15"/>
      <c r="NU28" s="15"/>
      <c r="NV28" s="16"/>
      <c r="NW28" s="15"/>
      <c r="NX28" s="15"/>
      <c r="NY28" s="16"/>
      <c r="NZ28" s="16"/>
      <c r="OA28" s="16"/>
      <c r="OB28" s="16"/>
      <c r="OC28" s="15"/>
      <c r="OD28" s="15"/>
      <c r="OE28" s="16"/>
      <c r="OF28" s="15"/>
      <c r="OG28" s="16"/>
      <c r="OH28" s="16"/>
      <c r="OI28" s="16"/>
      <c r="OJ28" s="15"/>
      <c r="OK28" s="15"/>
      <c r="OL28" s="15"/>
      <c r="OM28" s="16"/>
      <c r="ON28" s="16"/>
      <c r="OO28" s="16"/>
      <c r="OP28" s="16"/>
      <c r="OQ28" s="15"/>
      <c r="OR28" s="15"/>
      <c r="OS28" s="16"/>
      <c r="OT28" s="16"/>
      <c r="OU28" s="15"/>
      <c r="OV28" s="16"/>
      <c r="OW28" s="16"/>
      <c r="OX28" s="15"/>
      <c r="OY28" s="16"/>
      <c r="OZ28" s="16"/>
      <c r="PA28" s="16"/>
      <c r="PB28" s="15"/>
      <c r="PC28" s="15"/>
      <c r="PD28" s="16"/>
      <c r="PE28" s="16"/>
      <c r="PF28" s="16"/>
      <c r="PG28" s="15"/>
      <c r="PH28" s="15"/>
      <c r="PI28" s="16"/>
      <c r="PJ28" s="16"/>
      <c r="PK28" s="15"/>
      <c r="PL28" s="16"/>
    </row>
    <row r="29" spans="1:428" s="10" customFormat="1" ht="18" customHeight="1" thickTop="1" thickBot="1">
      <c r="A29" s="82" t="s">
        <v>42</v>
      </c>
      <c r="B29" s="83"/>
      <c r="C29" s="84"/>
      <c r="D29" s="14"/>
      <c r="E29" s="23" t="str">
        <f t="shared" ref="E29" si="57">IF(E27&gt;=60,"준수","미준수")</f>
        <v>준수</v>
      </c>
      <c r="F29" s="23" t="str">
        <f t="shared" ref="F29:G29" si="58">IF(F27&gt;=60,"준수","미준수")</f>
        <v>미준수</v>
      </c>
      <c r="G29" s="23" t="str">
        <f t="shared" si="58"/>
        <v>미준수</v>
      </c>
      <c r="H29" s="23" t="str">
        <f t="shared" ref="H29" si="59">IF(H27&gt;=60,"준수","미준수")</f>
        <v>준수</v>
      </c>
      <c r="I29" s="23" t="str">
        <f t="shared" ref="I29" si="60">IF(I27&gt;=60,"준수","미준수")</f>
        <v>준수</v>
      </c>
      <c r="J29" s="23" t="str">
        <f t="shared" ref="J29" si="61">IF(J27&gt;=60,"준수","미준수")</f>
        <v>미준수</v>
      </c>
      <c r="K29" s="23" t="str">
        <f t="shared" ref="K29" si="62">IF(K27&gt;=60,"준수","미준수")</f>
        <v>준수</v>
      </c>
      <c r="L29" s="23" t="str">
        <f t="shared" ref="L29" si="63">IF(L27&gt;=60,"준수","미준수")</f>
        <v>준수</v>
      </c>
      <c r="M29" s="23" t="str">
        <f>IF(M27&gt;=60,"준수","미준수")</f>
        <v>준수</v>
      </c>
      <c r="N29" s="23" t="str">
        <f t="shared" ref="N29" si="64">IF(N27&gt;=60,"준수","미준수")</f>
        <v>준수</v>
      </c>
      <c r="O29" s="23" t="str">
        <f t="shared" ref="O29" si="65">IF(O27&gt;=60,"준수","미준수")</f>
        <v>준수</v>
      </c>
      <c r="P29" s="23" t="str">
        <f t="shared" ref="P29" si="66">IF(P27&gt;=60,"준수","미준수")</f>
        <v>준수</v>
      </c>
      <c r="Q29" s="23" t="str">
        <f t="shared" ref="Q29:T29" si="67">IF(Q27&gt;=60,"준수","미준수")</f>
        <v>준수</v>
      </c>
      <c r="R29" s="23" t="str">
        <f t="shared" si="67"/>
        <v>준수</v>
      </c>
      <c r="S29" s="23" t="str">
        <f t="shared" si="67"/>
        <v>준수</v>
      </c>
      <c r="T29" s="23" t="str">
        <f t="shared" si="67"/>
        <v>준수</v>
      </c>
      <c r="U29" s="23" t="str">
        <f t="shared" ref="U29" si="68">IF(U27&gt;=60,"준수","미준수")</f>
        <v>준수</v>
      </c>
      <c r="V29" s="23" t="str">
        <f t="shared" ref="V29:W29" si="69">IF(V27&gt;=60,"준수","미준수")</f>
        <v>준수</v>
      </c>
      <c r="W29" s="23" t="str">
        <f t="shared" si="69"/>
        <v>준수</v>
      </c>
      <c r="X29" s="23" t="str">
        <f t="shared" ref="X29:AW29" si="70">IF(X27&gt;=60,"준수","미준수")</f>
        <v>준수</v>
      </c>
      <c r="Y29" s="23" t="str">
        <f t="shared" si="70"/>
        <v>준수</v>
      </c>
      <c r="Z29" s="23" t="str">
        <f t="shared" si="70"/>
        <v>준수</v>
      </c>
      <c r="AA29" s="23" t="str">
        <f t="shared" ref="AA29:AC29" si="71">IF(AA27&gt;=60,"준수","미준수")</f>
        <v>준수</v>
      </c>
      <c r="AB29" s="23" t="str">
        <f t="shared" si="71"/>
        <v>준수</v>
      </c>
      <c r="AC29" s="23" t="str">
        <f t="shared" si="71"/>
        <v>준수</v>
      </c>
      <c r="AD29" s="23" t="str">
        <f t="shared" si="70"/>
        <v>준수</v>
      </c>
      <c r="AE29" s="23" t="str">
        <f t="shared" ref="AE29:AV29" si="72">IF(AE27&gt;=60,"준수","미준수")</f>
        <v>준수</v>
      </c>
      <c r="AF29" s="23" t="str">
        <f t="shared" si="72"/>
        <v>준수</v>
      </c>
      <c r="AG29" s="23" t="str">
        <f t="shared" si="72"/>
        <v>준수</v>
      </c>
      <c r="AH29" s="23" t="str">
        <f t="shared" si="72"/>
        <v>준수</v>
      </c>
      <c r="AI29" s="23" t="str">
        <f t="shared" ref="AI29" si="73">IF(AI27&gt;=60,"준수","미준수")</f>
        <v>준수</v>
      </c>
      <c r="AJ29" s="23" t="str">
        <f t="shared" si="72"/>
        <v>준수</v>
      </c>
      <c r="AK29" s="23" t="str">
        <f t="shared" si="72"/>
        <v>준수</v>
      </c>
      <c r="AL29" s="23" t="str">
        <f t="shared" si="72"/>
        <v>준수</v>
      </c>
      <c r="AM29" s="23" t="str">
        <f t="shared" ref="AM29:AP29" si="74">IF(AM27&gt;=60,"준수","미준수")</f>
        <v>준수</v>
      </c>
      <c r="AN29" s="23" t="str">
        <f t="shared" si="74"/>
        <v>준수</v>
      </c>
      <c r="AO29" s="23" t="str">
        <f t="shared" si="74"/>
        <v>준수</v>
      </c>
      <c r="AP29" s="23" t="str">
        <f t="shared" si="74"/>
        <v>준수</v>
      </c>
      <c r="AQ29" s="23" t="str">
        <f t="shared" si="72"/>
        <v>준수</v>
      </c>
      <c r="AR29" s="23" t="str">
        <f t="shared" si="72"/>
        <v>준수</v>
      </c>
      <c r="AS29" s="23" t="str">
        <f t="shared" si="72"/>
        <v>준수</v>
      </c>
      <c r="AT29" s="23" t="str">
        <f t="shared" ref="AT29:AU29" si="75">IF(AT27&gt;=60,"준수","미준수")</f>
        <v>준수</v>
      </c>
      <c r="AU29" s="23" t="str">
        <f t="shared" si="75"/>
        <v>준수</v>
      </c>
      <c r="AV29" s="23" t="str">
        <f t="shared" si="72"/>
        <v>준수</v>
      </c>
      <c r="AW29" s="23" t="str">
        <f t="shared" si="70"/>
        <v>준수</v>
      </c>
      <c r="AX29" s="23" t="str">
        <f t="shared" ref="AX29:BA29" si="76">IF(AX27&gt;=60,"준수","미준수")</f>
        <v>준수</v>
      </c>
      <c r="AY29" s="23" t="str">
        <f t="shared" si="76"/>
        <v>준수</v>
      </c>
      <c r="AZ29" s="23" t="str">
        <f t="shared" si="76"/>
        <v>준수</v>
      </c>
      <c r="BA29" s="23" t="str">
        <f t="shared" si="76"/>
        <v>준수</v>
      </c>
      <c r="BB29" s="23" t="str">
        <f t="shared" ref="BB29:NU29" si="77">IF(BB27&gt;=60,"준수","미준수")</f>
        <v>준수</v>
      </c>
      <c r="BC29" s="23" t="str">
        <f t="shared" si="77"/>
        <v>준수</v>
      </c>
      <c r="BD29" s="23" t="str">
        <f t="shared" si="77"/>
        <v>준수</v>
      </c>
      <c r="BE29" s="23" t="str">
        <f t="shared" si="77"/>
        <v>준수</v>
      </c>
      <c r="BF29" s="23" t="str">
        <f t="shared" ref="BF29:BJ29" si="78">IF(BF27&gt;=60,"준수","미준수")</f>
        <v>준수</v>
      </c>
      <c r="BG29" s="23" t="str">
        <f t="shared" si="78"/>
        <v>준수</v>
      </c>
      <c r="BH29" s="23" t="str">
        <f t="shared" si="78"/>
        <v>준수</v>
      </c>
      <c r="BI29" s="23" t="str">
        <f t="shared" si="78"/>
        <v>준수</v>
      </c>
      <c r="BJ29" s="23" t="str">
        <f t="shared" si="78"/>
        <v>준수</v>
      </c>
      <c r="BK29" s="23" t="str">
        <f t="shared" si="77"/>
        <v>준수</v>
      </c>
      <c r="BL29" s="23" t="str">
        <f t="shared" si="77"/>
        <v>준수</v>
      </c>
      <c r="BM29" s="23" t="str">
        <f t="shared" si="77"/>
        <v>준수</v>
      </c>
      <c r="BN29" s="23" t="str">
        <f t="shared" si="77"/>
        <v>준수</v>
      </c>
      <c r="BO29" s="23" t="str">
        <f t="shared" si="77"/>
        <v>준수</v>
      </c>
      <c r="BP29" s="23" t="str">
        <f t="shared" ref="BP29:BQ29" si="79">IF(BP27&gt;=60,"준수","미준수")</f>
        <v>준수</v>
      </c>
      <c r="BQ29" s="23" t="str">
        <f t="shared" si="79"/>
        <v>준수</v>
      </c>
      <c r="BR29" s="23" t="str">
        <f t="shared" si="77"/>
        <v>준수</v>
      </c>
      <c r="BS29" s="23" t="str">
        <f t="shared" si="77"/>
        <v>준수</v>
      </c>
      <c r="BT29" s="23" t="str">
        <f t="shared" si="77"/>
        <v>준수</v>
      </c>
      <c r="BU29" s="23" t="str">
        <f t="shared" si="77"/>
        <v>준수</v>
      </c>
      <c r="BV29" s="23" t="str">
        <f t="shared" ref="BV29:CA29" si="80">IF(BV27&gt;=60,"준수","미준수")</f>
        <v>준수</v>
      </c>
      <c r="BW29" s="23" t="str">
        <f t="shared" si="80"/>
        <v>준수</v>
      </c>
      <c r="BX29" s="23" t="str">
        <f t="shared" si="80"/>
        <v>준수</v>
      </c>
      <c r="BY29" s="23" t="str">
        <f t="shared" si="80"/>
        <v>준수</v>
      </c>
      <c r="BZ29" s="23" t="str">
        <f t="shared" si="80"/>
        <v>준수</v>
      </c>
      <c r="CA29" s="23" t="str">
        <f t="shared" si="80"/>
        <v>준수</v>
      </c>
      <c r="CB29" s="23" t="str">
        <f t="shared" si="77"/>
        <v>준수</v>
      </c>
      <c r="CC29" s="23" t="str">
        <f t="shared" si="77"/>
        <v>준수</v>
      </c>
      <c r="CD29" s="23" t="str">
        <f t="shared" ref="CD29:CH29" si="81">IF(CD27&gt;=60,"준수","미준수")</f>
        <v>준수</v>
      </c>
      <c r="CE29" s="23" t="str">
        <f t="shared" si="81"/>
        <v>준수</v>
      </c>
      <c r="CF29" s="23" t="str">
        <f t="shared" si="81"/>
        <v>준수</v>
      </c>
      <c r="CG29" s="23" t="str">
        <f t="shared" si="81"/>
        <v>준수</v>
      </c>
      <c r="CH29" s="23" t="str">
        <f t="shared" si="81"/>
        <v>준수</v>
      </c>
      <c r="CI29" s="23" t="str">
        <f t="shared" si="77"/>
        <v>준수</v>
      </c>
      <c r="CJ29" s="23" t="str">
        <f t="shared" si="77"/>
        <v>준수</v>
      </c>
      <c r="CK29" s="23" t="str">
        <f t="shared" si="77"/>
        <v>미준수</v>
      </c>
      <c r="CL29" s="23" t="str">
        <f t="shared" si="77"/>
        <v>미준수</v>
      </c>
      <c r="CM29" s="23" t="str">
        <f t="shared" si="77"/>
        <v>준수</v>
      </c>
      <c r="CN29" s="23" t="str">
        <f t="shared" si="77"/>
        <v>준수</v>
      </c>
      <c r="CO29" s="23" t="str">
        <f t="shared" si="77"/>
        <v>준수</v>
      </c>
      <c r="CP29" s="23" t="str">
        <f t="shared" ref="CP29:GJ29" si="82">IF(CP27&gt;=60,"준수","미준수")</f>
        <v>준수</v>
      </c>
      <c r="CQ29" s="23" t="str">
        <f t="shared" si="82"/>
        <v>준수</v>
      </c>
      <c r="CR29" s="23" t="str">
        <f t="shared" si="82"/>
        <v>준수</v>
      </c>
      <c r="CS29" s="23" t="str">
        <f t="shared" si="82"/>
        <v>준수</v>
      </c>
      <c r="CT29" s="23" t="str">
        <f t="shared" si="82"/>
        <v>미준수</v>
      </c>
      <c r="CU29" s="23" t="str">
        <f t="shared" si="82"/>
        <v>준수</v>
      </c>
      <c r="CV29" s="23" t="str">
        <f t="shared" si="82"/>
        <v>준수</v>
      </c>
      <c r="CW29" s="23" t="str">
        <f t="shared" si="82"/>
        <v>준수</v>
      </c>
      <c r="CX29" s="23" t="str">
        <f t="shared" si="82"/>
        <v>미준수</v>
      </c>
      <c r="CY29" s="23" t="str">
        <f t="shared" si="82"/>
        <v>준수</v>
      </c>
      <c r="CZ29" s="23" t="str">
        <f t="shared" si="82"/>
        <v>준수</v>
      </c>
      <c r="DA29" s="23" t="str">
        <f t="shared" si="82"/>
        <v>미준수</v>
      </c>
      <c r="DB29" s="23" t="str">
        <f t="shared" si="82"/>
        <v>준수</v>
      </c>
      <c r="DC29" s="23" t="str">
        <f t="shared" si="82"/>
        <v>미준수</v>
      </c>
      <c r="DD29" s="23" t="str">
        <f t="shared" si="82"/>
        <v>미준수</v>
      </c>
      <c r="DE29" s="23" t="str">
        <f t="shared" ref="DE29:DJ29" si="83">IF(DE27&gt;=60,"준수","미준수")</f>
        <v>준수</v>
      </c>
      <c r="DF29" s="23" t="str">
        <f t="shared" si="83"/>
        <v>준수</v>
      </c>
      <c r="DG29" s="23" t="str">
        <f t="shared" si="83"/>
        <v>준수</v>
      </c>
      <c r="DH29" s="23" t="str">
        <f t="shared" si="83"/>
        <v>준수</v>
      </c>
      <c r="DI29" s="23" t="str">
        <f t="shared" si="83"/>
        <v>준수</v>
      </c>
      <c r="DJ29" s="23" t="str">
        <f t="shared" si="83"/>
        <v>미준수</v>
      </c>
      <c r="DK29" s="23" t="str">
        <f t="shared" si="82"/>
        <v>미준수</v>
      </c>
      <c r="DL29" s="23" t="str">
        <f t="shared" si="82"/>
        <v>미준수</v>
      </c>
      <c r="DM29" s="23" t="str">
        <f t="shared" si="82"/>
        <v>미준수</v>
      </c>
      <c r="DN29" s="23" t="str">
        <f t="shared" si="82"/>
        <v>준수</v>
      </c>
      <c r="DO29" s="23" t="str">
        <f t="shared" si="82"/>
        <v>미준수</v>
      </c>
      <c r="DP29" s="23" t="str">
        <f t="shared" si="82"/>
        <v>미준수</v>
      </c>
      <c r="DQ29" s="23" t="str">
        <f t="shared" si="82"/>
        <v>미준수</v>
      </c>
      <c r="DR29" s="23" t="str">
        <f t="shared" ref="DR29:DX29" si="84">IF(DR27&gt;=60,"준수","미준수")</f>
        <v>미준수</v>
      </c>
      <c r="DS29" s="23" t="str">
        <f t="shared" si="84"/>
        <v>미준수</v>
      </c>
      <c r="DT29" s="23" t="str">
        <f t="shared" si="84"/>
        <v>준수</v>
      </c>
      <c r="DU29" s="23" t="str">
        <f t="shared" si="84"/>
        <v>준수</v>
      </c>
      <c r="DV29" s="23" t="str">
        <f t="shared" si="84"/>
        <v>미준수</v>
      </c>
      <c r="DW29" s="23" t="str">
        <f t="shared" si="84"/>
        <v>준수</v>
      </c>
      <c r="DX29" s="23" t="str">
        <f t="shared" si="84"/>
        <v>준수</v>
      </c>
      <c r="DY29" s="23" t="str">
        <f t="shared" si="82"/>
        <v>준수</v>
      </c>
      <c r="DZ29" s="23" t="str">
        <f t="shared" si="82"/>
        <v>준수</v>
      </c>
      <c r="EA29" s="23" t="str">
        <f t="shared" si="82"/>
        <v>준수</v>
      </c>
      <c r="EB29" s="23" t="str">
        <f t="shared" si="82"/>
        <v>미준수</v>
      </c>
      <c r="EC29" s="23" t="str">
        <f t="shared" si="82"/>
        <v>준수</v>
      </c>
      <c r="ED29" s="23" t="str">
        <f t="shared" si="82"/>
        <v>미준수</v>
      </c>
      <c r="EE29" s="23" t="str">
        <f t="shared" si="82"/>
        <v>미준수</v>
      </c>
      <c r="EF29" s="23" t="str">
        <f t="shared" ref="EF29:EI29" si="85">IF(EF27&gt;=60,"준수","미준수")</f>
        <v>미준수</v>
      </c>
      <c r="EG29" s="23" t="str">
        <f t="shared" si="85"/>
        <v>준수</v>
      </c>
      <c r="EH29" s="23" t="str">
        <f t="shared" si="85"/>
        <v>준수</v>
      </c>
      <c r="EI29" s="23" t="str">
        <f t="shared" si="85"/>
        <v>준수</v>
      </c>
      <c r="EJ29" s="23" t="str">
        <f t="shared" si="82"/>
        <v>준수</v>
      </c>
      <c r="EK29" s="23" t="str">
        <f t="shared" si="82"/>
        <v>준수</v>
      </c>
      <c r="EL29" s="23" t="str">
        <f t="shared" si="82"/>
        <v>준수</v>
      </c>
      <c r="EM29" s="23" t="str">
        <f t="shared" si="82"/>
        <v>준수</v>
      </c>
      <c r="EN29" s="23" t="str">
        <f t="shared" si="82"/>
        <v>준수</v>
      </c>
      <c r="EO29" s="23" t="str">
        <f t="shared" si="82"/>
        <v>준수</v>
      </c>
      <c r="EP29" s="23" t="str">
        <f t="shared" ref="EP29:ES29" si="86">IF(EP27&gt;=60,"준수","미준수")</f>
        <v>준수</v>
      </c>
      <c r="EQ29" s="23" t="str">
        <f t="shared" si="86"/>
        <v>준수</v>
      </c>
      <c r="ER29" s="23" t="str">
        <f t="shared" si="86"/>
        <v>준수</v>
      </c>
      <c r="ES29" s="23" t="str">
        <f t="shared" si="86"/>
        <v>준수</v>
      </c>
      <c r="ET29" s="23" t="str">
        <f t="shared" si="82"/>
        <v>준수</v>
      </c>
      <c r="EU29" s="23" t="str">
        <f t="shared" si="82"/>
        <v>준수</v>
      </c>
      <c r="EV29" s="23" t="str">
        <f t="shared" si="82"/>
        <v>준수</v>
      </c>
      <c r="EW29" s="23" t="str">
        <f t="shared" si="82"/>
        <v>준수</v>
      </c>
      <c r="EX29" s="23" t="str">
        <f t="shared" si="82"/>
        <v>준수</v>
      </c>
      <c r="EY29" s="23" t="str">
        <f t="shared" si="82"/>
        <v>준수</v>
      </c>
      <c r="EZ29" s="23" t="str">
        <f t="shared" ref="EZ29:FC29" si="87">IF(EZ27&gt;=60,"준수","미준수")</f>
        <v>준수</v>
      </c>
      <c r="FA29" s="23" t="str">
        <f t="shared" si="87"/>
        <v>준수</v>
      </c>
      <c r="FB29" s="23" t="str">
        <f t="shared" si="87"/>
        <v>준수</v>
      </c>
      <c r="FC29" s="23" t="str">
        <f t="shared" si="87"/>
        <v>준수</v>
      </c>
      <c r="FD29" s="23" t="str">
        <f t="shared" si="82"/>
        <v>준수</v>
      </c>
      <c r="FE29" s="23" t="str">
        <f t="shared" si="82"/>
        <v>준수</v>
      </c>
      <c r="FF29" s="23" t="str">
        <f t="shared" si="82"/>
        <v>준수</v>
      </c>
      <c r="FG29" s="23" t="str">
        <f t="shared" si="82"/>
        <v>준수</v>
      </c>
      <c r="FH29" s="23" t="str">
        <f t="shared" si="82"/>
        <v>준수</v>
      </c>
      <c r="FI29" s="23" t="str">
        <f t="shared" si="82"/>
        <v>준수</v>
      </c>
      <c r="FJ29" s="23" t="str">
        <f t="shared" si="82"/>
        <v>준수</v>
      </c>
      <c r="FK29" s="23" t="str">
        <f t="shared" ref="FK29:FQ29" si="88">IF(FK27&gt;=60,"준수","미준수")</f>
        <v>준수</v>
      </c>
      <c r="FL29" s="23" t="str">
        <f t="shared" si="88"/>
        <v>미준수</v>
      </c>
      <c r="FM29" s="23" t="str">
        <f t="shared" si="88"/>
        <v>준수</v>
      </c>
      <c r="FN29" s="23" t="str">
        <f t="shared" si="88"/>
        <v>준수</v>
      </c>
      <c r="FO29" s="23" t="str">
        <f t="shared" si="88"/>
        <v>준수</v>
      </c>
      <c r="FP29" s="23" t="str">
        <f t="shared" si="88"/>
        <v>준수</v>
      </c>
      <c r="FQ29" s="23" t="str">
        <f t="shared" si="88"/>
        <v>미준수</v>
      </c>
      <c r="FR29" s="23" t="str">
        <f t="shared" si="82"/>
        <v>준수</v>
      </c>
      <c r="FS29" s="23" t="str">
        <f t="shared" si="82"/>
        <v>준수</v>
      </c>
      <c r="FT29" s="23" t="str">
        <f t="shared" si="82"/>
        <v>준수</v>
      </c>
      <c r="FU29" s="23" t="str">
        <f t="shared" si="82"/>
        <v>미준수</v>
      </c>
      <c r="FV29" s="23" t="str">
        <f t="shared" si="82"/>
        <v>준수</v>
      </c>
      <c r="FW29" s="23" t="str">
        <f t="shared" si="82"/>
        <v>준수</v>
      </c>
      <c r="FX29" s="23" t="str">
        <f t="shared" si="82"/>
        <v>준수</v>
      </c>
      <c r="FY29" s="23" t="str">
        <f t="shared" ref="FY29:GC29" si="89">IF(FY27&gt;=60,"준수","미준수")</f>
        <v>준수</v>
      </c>
      <c r="FZ29" s="23" t="str">
        <f t="shared" si="89"/>
        <v>준수</v>
      </c>
      <c r="GA29" s="23" t="str">
        <f t="shared" si="89"/>
        <v>준수</v>
      </c>
      <c r="GB29" s="23" t="str">
        <f t="shared" si="89"/>
        <v>미준수</v>
      </c>
      <c r="GC29" s="23" t="str">
        <f t="shared" si="89"/>
        <v>미준수</v>
      </c>
      <c r="GD29" s="23" t="str">
        <f t="shared" si="82"/>
        <v>준수</v>
      </c>
      <c r="GE29" s="23" t="str">
        <f t="shared" si="82"/>
        <v>준수</v>
      </c>
      <c r="GF29" s="23" t="str">
        <f t="shared" si="82"/>
        <v>준수</v>
      </c>
      <c r="GG29" s="23" t="str">
        <f t="shared" si="82"/>
        <v>준수</v>
      </c>
      <c r="GH29" s="23" t="str">
        <f t="shared" si="82"/>
        <v>준수</v>
      </c>
      <c r="GI29" s="23" t="str">
        <f t="shared" si="82"/>
        <v>준수</v>
      </c>
      <c r="GJ29" s="23" t="str">
        <f t="shared" si="82"/>
        <v>준수</v>
      </c>
      <c r="GK29" s="23" t="str">
        <f t="shared" si="77"/>
        <v>준수</v>
      </c>
      <c r="GL29" s="23" t="str">
        <f t="shared" si="77"/>
        <v>준수</v>
      </c>
      <c r="GM29" s="23" t="str">
        <f t="shared" si="77"/>
        <v>준수</v>
      </c>
      <c r="GN29" s="23" t="str">
        <f t="shared" si="77"/>
        <v>준수</v>
      </c>
      <c r="GO29" s="23" t="str">
        <f t="shared" si="77"/>
        <v>준수</v>
      </c>
      <c r="GP29" s="23" t="str">
        <f t="shared" si="77"/>
        <v>준수</v>
      </c>
      <c r="GQ29" s="23" t="str">
        <f t="shared" si="77"/>
        <v>준수</v>
      </c>
      <c r="GR29" s="23" t="str">
        <f t="shared" si="77"/>
        <v>준수</v>
      </c>
      <c r="GS29" s="23" t="str">
        <f t="shared" si="77"/>
        <v>준수</v>
      </c>
      <c r="GT29" s="23" t="str">
        <f t="shared" si="77"/>
        <v>준수</v>
      </c>
      <c r="GU29" s="23" t="str">
        <f t="shared" si="77"/>
        <v>미준수</v>
      </c>
      <c r="GV29" s="23" t="str">
        <f t="shared" ref="GV29:HB29" si="90">IF(GV27&gt;=60,"준수","미준수")</f>
        <v>준수</v>
      </c>
      <c r="GW29" s="23" t="str">
        <f t="shared" si="90"/>
        <v>준수</v>
      </c>
      <c r="GX29" s="23" t="str">
        <f t="shared" si="90"/>
        <v>준수</v>
      </c>
      <c r="GY29" s="23" t="str">
        <f t="shared" si="90"/>
        <v>준수</v>
      </c>
      <c r="GZ29" s="23" t="str">
        <f t="shared" si="90"/>
        <v>미준수</v>
      </c>
      <c r="HA29" s="23" t="str">
        <f t="shared" si="90"/>
        <v>준수</v>
      </c>
      <c r="HB29" s="23" t="str">
        <f t="shared" si="90"/>
        <v>준수</v>
      </c>
      <c r="HC29" s="23" t="str">
        <f t="shared" si="77"/>
        <v>미준수</v>
      </c>
      <c r="HD29" s="23" t="str">
        <f t="shared" si="77"/>
        <v>준수</v>
      </c>
      <c r="HE29" s="23" t="str">
        <f t="shared" si="77"/>
        <v>준수</v>
      </c>
      <c r="HF29" s="23" t="str">
        <f t="shared" si="77"/>
        <v>준수</v>
      </c>
      <c r="HG29" s="23" t="str">
        <f t="shared" si="77"/>
        <v>준수</v>
      </c>
      <c r="HH29" s="23" t="str">
        <f t="shared" si="77"/>
        <v>미준수</v>
      </c>
      <c r="HI29" s="23" t="str">
        <f t="shared" ref="HI29:HP29" si="91">IF(HI27&gt;=60,"준수","미준수")</f>
        <v>준수</v>
      </c>
      <c r="HJ29" s="23" t="str">
        <f t="shared" si="91"/>
        <v>준수</v>
      </c>
      <c r="HK29" s="23" t="str">
        <f t="shared" si="91"/>
        <v>준수</v>
      </c>
      <c r="HL29" s="23" t="str">
        <f t="shared" si="91"/>
        <v>준수</v>
      </c>
      <c r="HM29" s="23" t="str">
        <f t="shared" si="91"/>
        <v>준수</v>
      </c>
      <c r="HN29" s="23" t="str">
        <f t="shared" si="91"/>
        <v>준수</v>
      </c>
      <c r="HO29" s="23" t="str">
        <f t="shared" si="91"/>
        <v>준수</v>
      </c>
      <c r="HP29" s="23" t="str">
        <f t="shared" si="91"/>
        <v>준수</v>
      </c>
      <c r="HQ29" s="23" t="str">
        <f t="shared" si="77"/>
        <v>준수</v>
      </c>
      <c r="HR29" s="23" t="str">
        <f t="shared" si="77"/>
        <v>준수</v>
      </c>
      <c r="HS29" s="23" t="str">
        <f t="shared" si="77"/>
        <v>준수</v>
      </c>
      <c r="HT29" s="23" t="str">
        <f t="shared" si="77"/>
        <v>준수</v>
      </c>
      <c r="HU29" s="23" t="str">
        <f t="shared" ref="HU29:IA29" si="92">IF(HU27&gt;=60,"준수","미준수")</f>
        <v>준수</v>
      </c>
      <c r="HV29" s="23" t="str">
        <f t="shared" si="92"/>
        <v>준수</v>
      </c>
      <c r="HW29" s="23" t="str">
        <f t="shared" si="92"/>
        <v>준수</v>
      </c>
      <c r="HX29" s="23" t="str">
        <f t="shared" si="92"/>
        <v>미준수</v>
      </c>
      <c r="HY29" s="23" t="str">
        <f t="shared" si="92"/>
        <v>준수</v>
      </c>
      <c r="HZ29" s="23" t="str">
        <f t="shared" si="92"/>
        <v>준수</v>
      </c>
      <c r="IA29" s="23" t="str">
        <f t="shared" si="92"/>
        <v>준수</v>
      </c>
      <c r="IB29" s="23" t="str">
        <f t="shared" si="77"/>
        <v>준수</v>
      </c>
      <c r="IC29" s="23" t="str">
        <f t="shared" si="77"/>
        <v>준수</v>
      </c>
      <c r="ID29" s="23" t="str">
        <f t="shared" si="77"/>
        <v>준수</v>
      </c>
      <c r="IE29" s="23" t="str">
        <f t="shared" si="77"/>
        <v>준수</v>
      </c>
      <c r="IF29" s="23" t="str">
        <f t="shared" si="77"/>
        <v>준수</v>
      </c>
      <c r="IG29" s="23" t="str">
        <f t="shared" ref="IG29:IH29" si="93">IF(IG27&gt;=60,"준수","미준수")</f>
        <v>준수</v>
      </c>
      <c r="IH29" s="23" t="str">
        <f t="shared" si="93"/>
        <v>미준수</v>
      </c>
      <c r="II29" s="23" t="str">
        <f t="shared" si="77"/>
        <v>준수</v>
      </c>
      <c r="IJ29" s="23" t="str">
        <f t="shared" si="77"/>
        <v>준수</v>
      </c>
      <c r="IK29" s="23" t="str">
        <f t="shared" si="77"/>
        <v>준수</v>
      </c>
      <c r="IL29" s="23" t="str">
        <f t="shared" ref="IL29:IR29" si="94">IF(IL27&gt;=60,"준수","미준수")</f>
        <v>준수</v>
      </c>
      <c r="IM29" s="23" t="str">
        <f t="shared" si="94"/>
        <v>준수</v>
      </c>
      <c r="IN29" s="23" t="str">
        <f t="shared" si="94"/>
        <v>준수</v>
      </c>
      <c r="IO29" s="23" t="str">
        <f t="shared" si="94"/>
        <v>준수</v>
      </c>
      <c r="IP29" s="23" t="str">
        <f t="shared" si="94"/>
        <v>준수</v>
      </c>
      <c r="IQ29" s="23" t="str">
        <f t="shared" si="94"/>
        <v>준수</v>
      </c>
      <c r="IR29" s="23" t="str">
        <f t="shared" si="94"/>
        <v>준수</v>
      </c>
      <c r="IS29" s="23" t="str">
        <f t="shared" si="77"/>
        <v>준수</v>
      </c>
      <c r="IT29" s="23" t="str">
        <f t="shared" si="77"/>
        <v>준수</v>
      </c>
      <c r="IU29" s="23" t="str">
        <f t="shared" si="77"/>
        <v>준수</v>
      </c>
      <c r="IV29" s="23" t="str">
        <f t="shared" si="77"/>
        <v>준수</v>
      </c>
      <c r="IW29" s="23" t="str">
        <f t="shared" si="77"/>
        <v>준수</v>
      </c>
      <c r="IX29" s="23" t="str">
        <f t="shared" ref="IX29:IY29" si="95">IF(IX27&gt;=60,"준수","미준수")</f>
        <v>준수</v>
      </c>
      <c r="IY29" s="23" t="str">
        <f t="shared" si="95"/>
        <v>준수</v>
      </c>
      <c r="IZ29" s="23" t="str">
        <f t="shared" si="77"/>
        <v>준수</v>
      </c>
      <c r="JA29" s="23" t="str">
        <f t="shared" si="77"/>
        <v>준수</v>
      </c>
      <c r="JB29" s="23" t="str">
        <f t="shared" si="77"/>
        <v>준수</v>
      </c>
      <c r="JC29" s="23" t="str">
        <f t="shared" si="77"/>
        <v>준수</v>
      </c>
      <c r="JD29" s="23" t="str">
        <f t="shared" si="77"/>
        <v>준수</v>
      </c>
      <c r="JE29" s="23" t="str">
        <f t="shared" ref="JE29:JH29" si="96">IF(JE27&gt;=60,"준수","미준수")</f>
        <v>준수</v>
      </c>
      <c r="JF29" s="23" t="str">
        <f t="shared" si="96"/>
        <v>준수</v>
      </c>
      <c r="JG29" s="23" t="str">
        <f t="shared" si="96"/>
        <v>준수</v>
      </c>
      <c r="JH29" s="23" t="str">
        <f t="shared" si="96"/>
        <v>준수</v>
      </c>
      <c r="JI29" s="23" t="str">
        <f t="shared" si="77"/>
        <v>준수</v>
      </c>
      <c r="JJ29" s="23" t="str">
        <f t="shared" si="77"/>
        <v>준수</v>
      </c>
      <c r="JK29" s="23" t="str">
        <f t="shared" si="77"/>
        <v>준수</v>
      </c>
      <c r="JL29" s="23" t="str">
        <f t="shared" si="77"/>
        <v>준수</v>
      </c>
      <c r="JM29" s="23" t="str">
        <f t="shared" ref="JM29:JO29" si="97">IF(JM27&gt;=60,"준수","미준수")</f>
        <v>준수</v>
      </c>
      <c r="JN29" s="23" t="str">
        <f t="shared" si="97"/>
        <v>준수</v>
      </c>
      <c r="JO29" s="23" t="str">
        <f t="shared" si="97"/>
        <v>준수</v>
      </c>
      <c r="JP29" s="23" t="str">
        <f t="shared" si="77"/>
        <v>준수</v>
      </c>
      <c r="JQ29" s="23" t="str">
        <f t="shared" si="77"/>
        <v>준수</v>
      </c>
      <c r="JR29" s="23" t="str">
        <f t="shared" si="77"/>
        <v>준수</v>
      </c>
      <c r="JS29" s="23" t="str">
        <f t="shared" si="77"/>
        <v>준수</v>
      </c>
      <c r="JT29" s="23" t="str">
        <f t="shared" ref="JT29:JU29" si="98">IF(JT27&gt;=60,"준수","미준수")</f>
        <v>준수</v>
      </c>
      <c r="JU29" s="23" t="str">
        <f t="shared" si="98"/>
        <v>준수</v>
      </c>
      <c r="JV29" s="23" t="str">
        <f t="shared" si="77"/>
        <v>준수</v>
      </c>
      <c r="JW29" s="23" t="str">
        <f t="shared" si="77"/>
        <v>준수</v>
      </c>
      <c r="JX29" s="23" t="str">
        <f t="shared" si="77"/>
        <v>미준수</v>
      </c>
      <c r="JY29" s="23" t="str">
        <f t="shared" si="77"/>
        <v>미준수</v>
      </c>
      <c r="JZ29" s="23" t="str">
        <f t="shared" si="77"/>
        <v>준수</v>
      </c>
      <c r="KA29" s="23" t="str">
        <f t="shared" si="77"/>
        <v>준수</v>
      </c>
      <c r="KB29" s="23" t="str">
        <f t="shared" si="77"/>
        <v>준수</v>
      </c>
      <c r="KC29" s="23" t="str">
        <f t="shared" si="77"/>
        <v>준수</v>
      </c>
      <c r="KD29" s="23" t="str">
        <f t="shared" ref="KD29:KJ29" si="99">IF(KD27&gt;=60,"준수","미준수")</f>
        <v>준수</v>
      </c>
      <c r="KE29" s="23" t="str">
        <f t="shared" si="99"/>
        <v>준수</v>
      </c>
      <c r="KF29" s="23" t="str">
        <f t="shared" si="99"/>
        <v>준수</v>
      </c>
      <c r="KG29" s="23" t="str">
        <f t="shared" si="99"/>
        <v>준수</v>
      </c>
      <c r="KH29" s="23" t="str">
        <f t="shared" si="99"/>
        <v>준수</v>
      </c>
      <c r="KI29" s="23" t="str">
        <f t="shared" si="99"/>
        <v>준수</v>
      </c>
      <c r="KJ29" s="23" t="str">
        <f t="shared" si="99"/>
        <v>준수</v>
      </c>
      <c r="KK29" s="23" t="str">
        <f t="shared" si="77"/>
        <v>준수</v>
      </c>
      <c r="KL29" s="23" t="str">
        <f t="shared" si="77"/>
        <v>준수</v>
      </c>
      <c r="KM29" s="23" t="str">
        <f t="shared" si="77"/>
        <v>미준수</v>
      </c>
      <c r="KN29" s="23" t="str">
        <f t="shared" si="77"/>
        <v>준수</v>
      </c>
      <c r="KO29" s="23" t="str">
        <f t="shared" si="77"/>
        <v>준수</v>
      </c>
      <c r="KP29" s="23" t="str">
        <f t="shared" si="77"/>
        <v>준수</v>
      </c>
      <c r="KQ29" s="23" t="str">
        <f t="shared" si="77"/>
        <v>준수</v>
      </c>
      <c r="KR29" s="23" t="str">
        <f t="shared" ref="KR29:KX29" si="100">IF(KR27&gt;=60,"준수","미준수")</f>
        <v>준수</v>
      </c>
      <c r="KS29" s="23" t="str">
        <f t="shared" si="100"/>
        <v>준수</v>
      </c>
      <c r="KT29" s="23" t="str">
        <f t="shared" si="100"/>
        <v>준수</v>
      </c>
      <c r="KU29" s="23" t="str">
        <f t="shared" si="100"/>
        <v>준수</v>
      </c>
      <c r="KV29" s="23" t="str">
        <f t="shared" si="100"/>
        <v>준수</v>
      </c>
      <c r="KW29" s="23" t="str">
        <f t="shared" si="100"/>
        <v>준수</v>
      </c>
      <c r="KX29" s="23" t="str">
        <f t="shared" si="100"/>
        <v>준수</v>
      </c>
      <c r="KY29" s="23" t="str">
        <f t="shared" si="77"/>
        <v>준수</v>
      </c>
      <c r="KZ29" s="23" t="str">
        <f t="shared" si="77"/>
        <v>준수</v>
      </c>
      <c r="LA29" s="23" t="str">
        <f t="shared" si="77"/>
        <v>준수</v>
      </c>
      <c r="LB29" s="23" t="str">
        <f t="shared" si="77"/>
        <v>준수</v>
      </c>
      <c r="LC29" s="23" t="str">
        <f t="shared" si="77"/>
        <v>준수</v>
      </c>
      <c r="LD29" s="23" t="str">
        <f t="shared" ref="LD29:NS29" si="101">IF(LD27&gt;=60,"준수","미준수")</f>
        <v>준수</v>
      </c>
      <c r="LE29" s="23" t="str">
        <f t="shared" ref="LE29:LF29" si="102">IF(LE27&gt;=60,"준수","미준수")</f>
        <v>미준수</v>
      </c>
      <c r="LF29" s="23" t="str">
        <f t="shared" si="102"/>
        <v>준수</v>
      </c>
      <c r="LG29" s="23" t="str">
        <f t="shared" si="101"/>
        <v>준수</v>
      </c>
      <c r="LH29" s="23" t="str">
        <f t="shared" si="101"/>
        <v>준수</v>
      </c>
      <c r="LI29" s="23" t="str">
        <f t="shared" si="101"/>
        <v>준수</v>
      </c>
      <c r="LJ29" s="23" t="str">
        <f t="shared" si="101"/>
        <v>준수</v>
      </c>
      <c r="LK29" s="23" t="str">
        <f t="shared" si="101"/>
        <v>미준수</v>
      </c>
      <c r="LL29" s="23" t="str">
        <f t="shared" ref="LL29:LQ29" si="103">IF(LL27&gt;=60,"준수","미준수")</f>
        <v>준수</v>
      </c>
      <c r="LM29" s="23" t="str">
        <f t="shared" si="103"/>
        <v>준수</v>
      </c>
      <c r="LN29" s="23" t="str">
        <f t="shared" si="103"/>
        <v>준수</v>
      </c>
      <c r="LO29" s="23" t="str">
        <f t="shared" si="103"/>
        <v>준수</v>
      </c>
      <c r="LP29" s="23" t="str">
        <f t="shared" si="103"/>
        <v>미준수</v>
      </c>
      <c r="LQ29" s="23" t="str">
        <f t="shared" si="103"/>
        <v>준수</v>
      </c>
      <c r="LR29" s="23" t="str">
        <f t="shared" si="101"/>
        <v>준수</v>
      </c>
      <c r="LS29" s="23" t="str">
        <f t="shared" si="101"/>
        <v>준수</v>
      </c>
      <c r="LT29" s="23" t="str">
        <f t="shared" si="101"/>
        <v>준수</v>
      </c>
      <c r="LU29" s="23" t="str">
        <f t="shared" si="101"/>
        <v>미준수</v>
      </c>
      <c r="LV29" s="23" t="str">
        <f t="shared" si="101"/>
        <v>준수</v>
      </c>
      <c r="LW29" s="23" t="str">
        <f t="shared" si="101"/>
        <v>준수</v>
      </c>
      <c r="LX29" s="23" t="str">
        <f t="shared" ref="LX29:MB29" si="104">IF(LX27&gt;=60,"준수","미준수")</f>
        <v>준수</v>
      </c>
      <c r="LY29" s="23" t="str">
        <f t="shared" si="104"/>
        <v>미준수</v>
      </c>
      <c r="LZ29" s="23" t="str">
        <f t="shared" si="104"/>
        <v>준수</v>
      </c>
      <c r="MA29" s="23" t="str">
        <f t="shared" si="104"/>
        <v>미준수</v>
      </c>
      <c r="MB29" s="23" t="str">
        <f t="shared" si="104"/>
        <v>준수</v>
      </c>
      <c r="MC29" s="23" t="str">
        <f t="shared" si="101"/>
        <v>준수</v>
      </c>
      <c r="MD29" s="23" t="str">
        <f t="shared" si="101"/>
        <v>준수</v>
      </c>
      <c r="ME29" s="23" t="str">
        <f t="shared" ref="ME29:NF29" si="105">IF(ME27&gt;=60,"준수","미준수")</f>
        <v>준수</v>
      </c>
      <c r="MF29" s="23" t="str">
        <f t="shared" si="105"/>
        <v>미준수</v>
      </c>
      <c r="MG29" s="23" t="str">
        <f t="shared" si="105"/>
        <v>미준수</v>
      </c>
      <c r="MH29" s="23" t="str">
        <f t="shared" si="105"/>
        <v>준수</v>
      </c>
      <c r="MI29" s="23" t="str">
        <f t="shared" si="105"/>
        <v>준수</v>
      </c>
      <c r="MJ29" s="23" t="str">
        <f t="shared" si="105"/>
        <v>준수</v>
      </c>
      <c r="MK29" s="23" t="str">
        <f t="shared" si="105"/>
        <v>준수</v>
      </c>
      <c r="ML29" s="23" t="str">
        <f t="shared" si="105"/>
        <v>준수</v>
      </c>
      <c r="MM29" s="23" t="str">
        <f t="shared" si="105"/>
        <v>준수</v>
      </c>
      <c r="MN29" s="23" t="str">
        <f t="shared" si="105"/>
        <v>준수</v>
      </c>
      <c r="MO29" s="23" t="str">
        <f t="shared" ref="MO29:MU29" si="106">IF(MO27&gt;=60,"준수","미준수")</f>
        <v>준수</v>
      </c>
      <c r="MP29" s="23" t="str">
        <f t="shared" si="106"/>
        <v>미준수</v>
      </c>
      <c r="MQ29" s="23" t="str">
        <f t="shared" si="106"/>
        <v>준수</v>
      </c>
      <c r="MR29" s="23" t="str">
        <f t="shared" si="106"/>
        <v>준수</v>
      </c>
      <c r="MS29" s="23" t="str">
        <f t="shared" si="106"/>
        <v>준수</v>
      </c>
      <c r="MT29" s="23" t="str">
        <f t="shared" si="106"/>
        <v>준수</v>
      </c>
      <c r="MU29" s="23" t="str">
        <f t="shared" si="106"/>
        <v>준수</v>
      </c>
      <c r="MV29" s="23" t="str">
        <f t="shared" si="105"/>
        <v>준수</v>
      </c>
      <c r="MW29" s="23" t="str">
        <f t="shared" si="105"/>
        <v>준수</v>
      </c>
      <c r="MX29" s="23" t="str">
        <f t="shared" si="105"/>
        <v>미준수</v>
      </c>
      <c r="MY29" s="23" t="str">
        <f t="shared" si="105"/>
        <v>준수</v>
      </c>
      <c r="MZ29" s="23" t="str">
        <f t="shared" ref="MZ29:ND29" si="107">IF(MZ27&gt;=60,"준수","미준수")</f>
        <v>준수</v>
      </c>
      <c r="NA29" s="23" t="str">
        <f t="shared" si="107"/>
        <v>미준수</v>
      </c>
      <c r="NB29" s="23" t="str">
        <f t="shared" si="107"/>
        <v>준수</v>
      </c>
      <c r="NC29" s="23" t="str">
        <f t="shared" si="107"/>
        <v>미준수</v>
      </c>
      <c r="ND29" s="23" t="str">
        <f t="shared" si="107"/>
        <v>준수</v>
      </c>
      <c r="NE29" s="23" t="str">
        <f t="shared" si="105"/>
        <v>준수</v>
      </c>
      <c r="NF29" s="23" t="str">
        <f t="shared" si="105"/>
        <v>준수</v>
      </c>
      <c r="NG29" s="23" t="str">
        <f t="shared" si="101"/>
        <v>준수</v>
      </c>
      <c r="NH29" s="23" t="str">
        <f t="shared" si="101"/>
        <v>준수</v>
      </c>
      <c r="NI29" s="23" t="str">
        <f t="shared" si="101"/>
        <v>미준수</v>
      </c>
      <c r="NJ29" s="23" t="str">
        <f t="shared" si="101"/>
        <v>미준수</v>
      </c>
      <c r="NK29" s="23" t="str">
        <f t="shared" si="101"/>
        <v>준수</v>
      </c>
      <c r="NL29" s="23" t="str">
        <f t="shared" ref="NL29:NP29" si="108">IF(NL27&gt;=60,"준수","미준수")</f>
        <v>준수</v>
      </c>
      <c r="NM29" s="23" t="str">
        <f t="shared" si="108"/>
        <v>준수</v>
      </c>
      <c r="NN29" s="23" t="str">
        <f t="shared" si="108"/>
        <v>준수</v>
      </c>
      <c r="NO29" s="23" t="str">
        <f t="shared" si="108"/>
        <v>준수</v>
      </c>
      <c r="NP29" s="23" t="str">
        <f t="shared" si="108"/>
        <v>준수</v>
      </c>
      <c r="NQ29" s="23" t="str">
        <f t="shared" si="101"/>
        <v>준수</v>
      </c>
      <c r="NR29" s="23" t="str">
        <f t="shared" si="101"/>
        <v>준수</v>
      </c>
      <c r="NS29" s="23" t="str">
        <f t="shared" si="101"/>
        <v>준수</v>
      </c>
      <c r="NT29" s="23" t="str">
        <f t="shared" si="77"/>
        <v>준수</v>
      </c>
      <c r="NU29" s="23" t="str">
        <f t="shared" si="77"/>
        <v>미준수</v>
      </c>
      <c r="NV29" s="23" t="str">
        <f t="shared" ref="NV29:PL29" si="109">IF(NV27&gt;=60,"준수","미준수")</f>
        <v>준수</v>
      </c>
      <c r="NW29" s="23" t="str">
        <f t="shared" si="109"/>
        <v>준수</v>
      </c>
      <c r="NX29" s="23" t="str">
        <f t="shared" si="109"/>
        <v>미준수</v>
      </c>
      <c r="NY29" s="23" t="str">
        <f t="shared" si="109"/>
        <v>준수</v>
      </c>
      <c r="NZ29" s="23" t="str">
        <f t="shared" si="109"/>
        <v>미준수</v>
      </c>
      <c r="OA29" s="23" t="str">
        <f t="shared" si="109"/>
        <v>미준수</v>
      </c>
      <c r="OB29" s="23" t="str">
        <f t="shared" si="109"/>
        <v>준수</v>
      </c>
      <c r="OC29" s="23" t="str">
        <f t="shared" si="109"/>
        <v>준수</v>
      </c>
      <c r="OD29" s="23" t="str">
        <f t="shared" si="109"/>
        <v>준수</v>
      </c>
      <c r="OE29" s="23" t="str">
        <f t="shared" si="109"/>
        <v>준수</v>
      </c>
      <c r="OF29" s="23" t="str">
        <f t="shared" si="109"/>
        <v>미준수</v>
      </c>
      <c r="OG29" s="23" t="str">
        <f t="shared" si="109"/>
        <v>미준수</v>
      </c>
      <c r="OH29" s="23" t="str">
        <f t="shared" ref="OH29:OM29" si="110">IF(OH27&gt;=60,"준수","미준수")</f>
        <v>준수</v>
      </c>
      <c r="OI29" s="23" t="str">
        <f t="shared" si="110"/>
        <v>준수</v>
      </c>
      <c r="OJ29" s="23" t="str">
        <f t="shared" si="110"/>
        <v>미준수</v>
      </c>
      <c r="OK29" s="23" t="str">
        <f t="shared" si="110"/>
        <v>미준수</v>
      </c>
      <c r="OL29" s="23" t="str">
        <f t="shared" si="110"/>
        <v>준수</v>
      </c>
      <c r="OM29" s="23" t="str">
        <f t="shared" si="110"/>
        <v>준수</v>
      </c>
      <c r="ON29" s="23" t="str">
        <f t="shared" si="109"/>
        <v>준수</v>
      </c>
      <c r="OO29" s="23" t="str">
        <f t="shared" si="109"/>
        <v>준수</v>
      </c>
      <c r="OP29" s="23" t="str">
        <f t="shared" si="109"/>
        <v>준수</v>
      </c>
      <c r="OQ29" s="23" t="str">
        <f t="shared" si="109"/>
        <v>준수</v>
      </c>
      <c r="OR29" s="23" t="str">
        <f t="shared" si="109"/>
        <v>준수</v>
      </c>
      <c r="OS29" s="23" t="str">
        <f t="shared" ref="OS29:OY29" si="111">IF(OS27&gt;=60,"준수","미준수")</f>
        <v>준수</v>
      </c>
      <c r="OT29" s="23" t="str">
        <f t="shared" si="111"/>
        <v>준수</v>
      </c>
      <c r="OU29" s="23" t="str">
        <f t="shared" si="111"/>
        <v>준수</v>
      </c>
      <c r="OV29" s="23" t="str">
        <f t="shared" si="111"/>
        <v>준수</v>
      </c>
      <c r="OW29" s="23" t="str">
        <f t="shared" si="111"/>
        <v>준수</v>
      </c>
      <c r="OX29" s="23" t="str">
        <f t="shared" si="111"/>
        <v>준수</v>
      </c>
      <c r="OY29" s="23" t="str">
        <f t="shared" si="111"/>
        <v>준수</v>
      </c>
      <c r="OZ29" s="23" t="str">
        <f t="shared" si="109"/>
        <v>준수</v>
      </c>
      <c r="PA29" s="23" t="str">
        <f t="shared" si="109"/>
        <v>준수</v>
      </c>
      <c r="PB29" s="23" t="str">
        <f t="shared" si="109"/>
        <v>준수</v>
      </c>
      <c r="PC29" s="23" t="str">
        <f t="shared" si="109"/>
        <v>준수</v>
      </c>
      <c r="PD29" s="23" t="str">
        <f t="shared" si="109"/>
        <v>준수</v>
      </c>
      <c r="PE29" s="23" t="str">
        <f t="shared" ref="PE29:PH29" si="112">IF(PE27&gt;=60,"준수","미준수")</f>
        <v>준수</v>
      </c>
      <c r="PF29" s="23" t="str">
        <f t="shared" si="112"/>
        <v>준수</v>
      </c>
      <c r="PG29" s="23" t="str">
        <f t="shared" si="112"/>
        <v>준수</v>
      </c>
      <c r="PH29" s="23" t="str">
        <f t="shared" si="112"/>
        <v>준수</v>
      </c>
      <c r="PI29" s="23" t="str">
        <f t="shared" si="109"/>
        <v>준수</v>
      </c>
      <c r="PJ29" s="23" t="str">
        <f t="shared" si="109"/>
        <v>준수</v>
      </c>
      <c r="PK29" s="23" t="str">
        <f t="shared" si="109"/>
        <v>준수</v>
      </c>
      <c r="PL29" s="23" t="str">
        <f t="shared" si="109"/>
        <v>준수</v>
      </c>
    </row>
    <row r="30" spans="1:428" s="10" customFormat="1" ht="18" customHeight="1" thickTop="1" thickBot="1">
      <c r="A30" s="12"/>
      <c r="B30" s="12"/>
      <c r="C30" s="13"/>
      <c r="D30" s="14"/>
      <c r="E30" s="15"/>
      <c r="F30" s="15"/>
      <c r="G30" s="16"/>
      <c r="H30" s="15"/>
      <c r="I30" s="15"/>
      <c r="J30" s="15"/>
      <c r="K30" s="15"/>
      <c r="L30" s="16"/>
      <c r="M30" s="16"/>
      <c r="N30" s="15"/>
      <c r="O30" s="15"/>
      <c r="P30" s="15"/>
      <c r="Q30" s="15"/>
      <c r="R30" s="15"/>
      <c r="S30" s="15"/>
      <c r="T30" s="16"/>
      <c r="U30" s="15"/>
      <c r="V30" s="15"/>
      <c r="W30" s="15"/>
      <c r="X30" s="15"/>
      <c r="Y30" s="15"/>
      <c r="Z30" s="15"/>
      <c r="AA30" s="16"/>
      <c r="AB30" s="16"/>
      <c r="AC30" s="15"/>
      <c r="AD30" s="15"/>
      <c r="AE30" s="15"/>
      <c r="AF30" s="15"/>
      <c r="AG30" s="15"/>
      <c r="AH30" s="15"/>
      <c r="AI30" s="15"/>
      <c r="AJ30" s="16"/>
      <c r="AK30" s="16"/>
      <c r="AL30" s="15"/>
      <c r="AM30" s="15"/>
      <c r="AN30" s="16"/>
      <c r="AO30" s="16"/>
      <c r="AP30" s="16"/>
      <c r="AQ30" s="16"/>
      <c r="AR30" s="15"/>
      <c r="AS30" s="15"/>
      <c r="AT30" s="15"/>
      <c r="AU30" s="16"/>
      <c r="AV30" s="16"/>
      <c r="AW30" s="16"/>
      <c r="AX30" s="15"/>
      <c r="AY30" s="15"/>
      <c r="AZ30" s="15"/>
      <c r="BA30" s="16"/>
      <c r="BB30" s="15"/>
      <c r="BC30" s="15"/>
      <c r="BD30" s="15"/>
      <c r="BE30" s="16"/>
      <c r="BF30" s="15"/>
      <c r="BG30" s="15"/>
      <c r="BH30" s="15"/>
      <c r="BI30" s="15"/>
      <c r="BJ30" s="16"/>
      <c r="BK30" s="15"/>
      <c r="BL30" s="15"/>
      <c r="BM30" s="15"/>
      <c r="BN30" s="15"/>
      <c r="BO30" s="15"/>
      <c r="BP30" s="15"/>
      <c r="BQ30" s="15"/>
      <c r="BR30" s="15"/>
      <c r="BS30" s="15"/>
      <c r="BT30" s="16"/>
      <c r="BU30" s="16"/>
      <c r="BV30" s="15"/>
      <c r="BW30" s="15"/>
      <c r="BX30" s="15"/>
      <c r="BY30" s="15"/>
      <c r="BZ30" s="16"/>
      <c r="CA30" s="16"/>
      <c r="CB30" s="15"/>
      <c r="CC30" s="16"/>
      <c r="CD30" s="15"/>
      <c r="CE30" s="15"/>
      <c r="CF30" s="15"/>
      <c r="CG30" s="15"/>
      <c r="CH30" s="16"/>
      <c r="CI30" s="15"/>
      <c r="CJ30" s="15"/>
      <c r="CK30" s="15"/>
      <c r="CL30" s="15"/>
      <c r="CM30" s="15"/>
      <c r="CN30" s="16"/>
      <c r="CO30" s="16"/>
      <c r="CP30" s="15"/>
      <c r="CQ30" s="15"/>
      <c r="CR30" s="15"/>
      <c r="CS30" s="15"/>
      <c r="CT30" s="15"/>
      <c r="CU30" s="15"/>
      <c r="CV30" s="16"/>
      <c r="CW30" s="16"/>
      <c r="CX30" s="15"/>
      <c r="CY30" s="15"/>
      <c r="CZ30" s="15"/>
      <c r="DA30" s="15"/>
      <c r="DB30" s="15"/>
      <c r="DC30" s="15"/>
      <c r="DD30" s="16"/>
      <c r="DE30" s="15"/>
      <c r="DF30" s="15"/>
      <c r="DG30" s="15"/>
      <c r="DH30" s="15"/>
      <c r="DI30" s="15"/>
      <c r="DJ30" s="16"/>
      <c r="DK30" s="15"/>
      <c r="DL30" s="15"/>
      <c r="DM30" s="15"/>
      <c r="DN30" s="15"/>
      <c r="DO30" s="15"/>
      <c r="DP30" s="15"/>
      <c r="DQ30" s="16"/>
      <c r="DR30" s="15"/>
      <c r="DS30" s="15"/>
      <c r="DT30" s="15"/>
      <c r="DU30" s="15"/>
      <c r="DV30" s="15"/>
      <c r="DW30" s="15"/>
      <c r="DX30" s="16"/>
      <c r="DY30" s="15"/>
      <c r="DZ30" s="15"/>
      <c r="EA30" s="15"/>
      <c r="EB30" s="15"/>
      <c r="EC30" s="15"/>
      <c r="ED30" s="15"/>
      <c r="EE30" s="16"/>
      <c r="EF30" s="15"/>
      <c r="EG30" s="15"/>
      <c r="EH30" s="15"/>
      <c r="EI30" s="16"/>
      <c r="EJ30" s="15"/>
      <c r="EK30" s="15"/>
      <c r="EL30" s="15"/>
      <c r="EM30" s="15"/>
      <c r="EN30" s="15"/>
      <c r="EO30" s="16"/>
      <c r="EP30" s="15"/>
      <c r="EQ30" s="15"/>
      <c r="ER30" s="15"/>
      <c r="ES30" s="16"/>
      <c r="ET30" s="15"/>
      <c r="EU30" s="15"/>
      <c r="EV30" s="15"/>
      <c r="EW30" s="15"/>
      <c r="EX30" s="15"/>
      <c r="EY30" s="16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6"/>
      <c r="FK30" s="15"/>
      <c r="FL30" s="15"/>
      <c r="FM30" s="15"/>
      <c r="FN30" s="15"/>
      <c r="FO30" s="15"/>
      <c r="FP30" s="15"/>
      <c r="FQ30" s="16"/>
      <c r="FR30" s="15"/>
      <c r="FS30" s="15"/>
      <c r="FT30" s="15"/>
      <c r="FU30" s="15"/>
      <c r="FV30" s="15"/>
      <c r="FW30" s="15"/>
      <c r="FX30" s="16"/>
      <c r="FY30" s="15"/>
      <c r="FZ30" s="15"/>
      <c r="GA30" s="15"/>
      <c r="GB30" s="15"/>
      <c r="GC30" s="16"/>
      <c r="GD30" s="15"/>
      <c r="GE30" s="15"/>
      <c r="GF30" s="15"/>
      <c r="GG30" s="15"/>
      <c r="GH30" s="15"/>
      <c r="GI30" s="15"/>
      <c r="GJ30" s="16"/>
      <c r="GK30" s="15"/>
      <c r="GL30" s="15"/>
      <c r="GM30" s="15"/>
      <c r="GN30" s="15"/>
      <c r="GO30" s="15"/>
      <c r="GP30" s="16"/>
      <c r="GQ30" s="16"/>
      <c r="GR30" s="15"/>
      <c r="GS30" s="15"/>
      <c r="GT30" s="16"/>
      <c r="GU30" s="16"/>
      <c r="GV30" s="15"/>
      <c r="GW30" s="15"/>
      <c r="GX30" s="16"/>
      <c r="GY30" s="16"/>
      <c r="GZ30" s="15"/>
      <c r="HA30" s="16"/>
      <c r="HB30" s="16"/>
      <c r="HC30" s="15"/>
      <c r="HD30" s="15"/>
      <c r="HE30" s="16"/>
      <c r="HF30" s="16"/>
      <c r="HG30" s="15"/>
      <c r="HH30" s="16"/>
      <c r="HI30" s="15"/>
      <c r="HJ30" s="15"/>
      <c r="HK30" s="16"/>
      <c r="HL30" s="16"/>
      <c r="HM30" s="15"/>
      <c r="HN30" s="15"/>
      <c r="HO30" s="16"/>
      <c r="HP30" s="16"/>
      <c r="HQ30" s="15"/>
      <c r="HR30" s="15"/>
      <c r="HS30" s="15"/>
      <c r="HT30" s="16"/>
      <c r="HU30" s="15"/>
      <c r="HV30" s="16"/>
      <c r="HW30" s="16"/>
      <c r="HX30" s="15"/>
      <c r="HY30" s="15"/>
      <c r="HZ30" s="16"/>
      <c r="IA30" s="16"/>
      <c r="IB30" s="16"/>
      <c r="IC30" s="16"/>
      <c r="ID30" s="15"/>
      <c r="IE30" s="15"/>
      <c r="IF30" s="16"/>
      <c r="IG30" s="15"/>
      <c r="IH30" s="16"/>
      <c r="II30" s="15"/>
      <c r="IJ30" s="15"/>
      <c r="IK30" s="16"/>
      <c r="IL30" s="15"/>
      <c r="IM30" s="15"/>
      <c r="IN30" s="16"/>
      <c r="IO30" s="16"/>
      <c r="IP30" s="15"/>
      <c r="IQ30" s="15"/>
      <c r="IR30" s="16"/>
      <c r="IS30" s="15"/>
      <c r="IT30" s="16"/>
      <c r="IU30" s="16"/>
      <c r="IV30" s="15"/>
      <c r="IW30" s="16"/>
      <c r="IX30" s="15"/>
      <c r="IY30" s="16"/>
      <c r="IZ30" s="15"/>
      <c r="JA30" s="15"/>
      <c r="JB30" s="16"/>
      <c r="JC30" s="15"/>
      <c r="JD30" s="15"/>
      <c r="JE30" s="16"/>
      <c r="JF30" s="15"/>
      <c r="JG30" s="15"/>
      <c r="JH30" s="16"/>
      <c r="JI30" s="15"/>
      <c r="JJ30" s="16"/>
      <c r="JK30" s="15"/>
      <c r="JL30" s="16"/>
      <c r="JM30" s="15"/>
      <c r="JN30" s="16"/>
      <c r="JO30" s="15"/>
      <c r="JP30" s="15"/>
      <c r="JQ30" s="15"/>
      <c r="JR30" s="16"/>
      <c r="JS30" s="16"/>
      <c r="JT30" s="15"/>
      <c r="JU30" s="16"/>
      <c r="JV30" s="15"/>
      <c r="JW30" s="15"/>
      <c r="JX30" s="16"/>
      <c r="JY30" s="16"/>
      <c r="JZ30" s="15"/>
      <c r="KA30" s="15"/>
      <c r="KB30" s="16"/>
      <c r="KC30" s="16"/>
      <c r="KD30" s="15"/>
      <c r="KE30" s="16"/>
      <c r="KF30" s="16"/>
      <c r="KG30" s="15"/>
      <c r="KH30" s="15"/>
      <c r="KI30" s="16"/>
      <c r="KJ30" s="16"/>
      <c r="KK30" s="15"/>
      <c r="KL30" s="15"/>
      <c r="KM30" s="16"/>
      <c r="KN30" s="15"/>
      <c r="KO30" s="15"/>
      <c r="KP30" s="16"/>
      <c r="KQ30" s="16"/>
      <c r="KR30" s="15"/>
      <c r="KS30" s="16"/>
      <c r="KT30" s="16"/>
      <c r="KU30" s="15"/>
      <c r="KV30" s="15"/>
      <c r="KW30" s="16"/>
      <c r="KX30" s="16"/>
      <c r="KY30" s="15"/>
      <c r="KZ30" s="16"/>
      <c r="LA30" s="16"/>
      <c r="LB30" s="15"/>
      <c r="LC30" s="15"/>
      <c r="LD30" s="15"/>
      <c r="LE30" s="16"/>
      <c r="LF30" s="15"/>
      <c r="LG30" s="15"/>
      <c r="LH30" s="16"/>
      <c r="LI30" s="15"/>
      <c r="LJ30" s="16"/>
      <c r="LK30" s="15"/>
      <c r="LL30" s="15"/>
      <c r="LM30" s="16"/>
      <c r="LN30" s="15"/>
      <c r="LO30" s="16"/>
      <c r="LP30" s="15"/>
      <c r="LQ30" s="15"/>
      <c r="LR30" s="16"/>
      <c r="LS30" s="15"/>
      <c r="LT30" s="15"/>
      <c r="LU30" s="16"/>
      <c r="LV30" s="15"/>
      <c r="LW30" s="15"/>
      <c r="LX30" s="15"/>
      <c r="LY30" s="15"/>
      <c r="LZ30" s="15"/>
      <c r="MA30" s="16"/>
      <c r="MB30" s="16"/>
      <c r="MC30" s="15"/>
      <c r="MD30" s="16"/>
      <c r="ME30" s="15"/>
      <c r="MF30" s="16"/>
      <c r="MG30" s="15"/>
      <c r="MH30" s="15"/>
      <c r="MI30" s="15"/>
      <c r="MJ30" s="16"/>
      <c r="MK30" s="15"/>
      <c r="ML30" s="15"/>
      <c r="MM30" s="16"/>
      <c r="MN30" s="16"/>
      <c r="MO30" s="15"/>
      <c r="MP30" s="15"/>
      <c r="MQ30" s="16"/>
      <c r="MR30" s="15"/>
      <c r="MS30" s="15"/>
      <c r="MT30" s="16"/>
      <c r="MU30" s="16"/>
      <c r="MV30" s="16"/>
      <c r="MW30" s="16"/>
      <c r="MX30" s="15"/>
      <c r="MY30" s="16"/>
      <c r="MZ30" s="16"/>
      <c r="NA30" s="15"/>
      <c r="NB30" s="15"/>
      <c r="NC30" s="16"/>
      <c r="ND30" s="16"/>
      <c r="NE30" s="16"/>
      <c r="NF30" s="15"/>
      <c r="NG30" s="16"/>
      <c r="NH30" s="16"/>
      <c r="NI30" s="15"/>
      <c r="NJ30" s="15"/>
      <c r="NK30" s="15"/>
      <c r="NL30" s="16"/>
      <c r="NM30" s="16"/>
      <c r="NN30" s="16"/>
      <c r="NO30" s="15"/>
      <c r="NP30" s="15"/>
      <c r="NQ30" s="15"/>
      <c r="NR30" s="16"/>
      <c r="NS30" s="16"/>
      <c r="NT30" s="15"/>
      <c r="NU30" s="15"/>
      <c r="NV30" s="16"/>
      <c r="NW30" s="15"/>
      <c r="NX30" s="15"/>
      <c r="NY30" s="16"/>
      <c r="NZ30" s="16"/>
      <c r="OA30" s="16"/>
      <c r="OB30" s="16"/>
      <c r="OC30" s="15"/>
      <c r="OD30" s="15"/>
      <c r="OE30" s="16"/>
      <c r="OF30" s="15"/>
      <c r="OG30" s="16"/>
      <c r="OH30" s="16"/>
      <c r="OI30" s="16"/>
      <c r="OJ30" s="15"/>
      <c r="OK30" s="15"/>
      <c r="OL30" s="15"/>
      <c r="OM30" s="16"/>
      <c r="ON30" s="16"/>
      <c r="OO30" s="16"/>
      <c r="OP30" s="16"/>
      <c r="OQ30" s="15"/>
      <c r="OR30" s="15"/>
      <c r="OS30" s="16"/>
      <c r="OT30" s="16"/>
      <c r="OU30" s="15"/>
      <c r="OV30" s="16"/>
      <c r="OW30" s="16"/>
      <c r="OX30" s="15"/>
      <c r="OY30" s="16"/>
      <c r="OZ30" s="16"/>
      <c r="PA30" s="16"/>
      <c r="PB30" s="15"/>
      <c r="PC30" s="15"/>
      <c r="PD30" s="16"/>
      <c r="PE30" s="16"/>
      <c r="PF30" s="16"/>
      <c r="PG30" s="15"/>
      <c r="PH30" s="15"/>
      <c r="PI30" s="16"/>
      <c r="PJ30" s="16"/>
      <c r="PK30" s="15"/>
      <c r="PL30" s="16"/>
    </row>
    <row r="31" spans="1:428" ht="18" customHeight="1" thickTop="1" thickBot="1">
      <c r="A31" s="82" t="s">
        <v>19</v>
      </c>
      <c r="B31" s="83"/>
      <c r="C31" s="84"/>
      <c r="E31" s="4"/>
      <c r="F31" s="4"/>
      <c r="H31" s="4"/>
      <c r="I31" s="4"/>
      <c r="J31" s="4"/>
      <c r="K31" s="4"/>
      <c r="N31" s="4"/>
      <c r="O31" s="4"/>
      <c r="P31" s="4"/>
      <c r="Q31" s="4"/>
      <c r="R31" s="4"/>
      <c r="S31" s="4"/>
      <c r="U31" s="4"/>
      <c r="V31" s="4"/>
      <c r="W31" s="4"/>
      <c r="X31" s="4"/>
      <c r="Y31" s="4"/>
      <c r="Z31" s="4"/>
      <c r="AC31" s="4"/>
      <c r="AD31" s="4"/>
      <c r="AE31" s="4"/>
      <c r="AF31" s="4"/>
      <c r="AG31" s="4"/>
      <c r="AH31" s="4"/>
      <c r="AI31" s="4"/>
      <c r="AL31" s="4"/>
      <c r="AM31" s="4"/>
      <c r="AR31" s="4"/>
      <c r="AS31" s="4"/>
      <c r="AT31" s="4"/>
      <c r="AX31" s="4"/>
      <c r="AY31" s="4"/>
      <c r="AZ31" s="4"/>
      <c r="BB31" s="4"/>
      <c r="BC31" s="4"/>
      <c r="BD31" s="4"/>
      <c r="BF31" s="4"/>
      <c r="BG31" s="4"/>
      <c r="BH31" s="4"/>
      <c r="BI31" s="4"/>
      <c r="BK31" s="4"/>
      <c r="BL31" s="4"/>
      <c r="BM31" s="4"/>
      <c r="BN31" s="4"/>
      <c r="BO31" s="4"/>
      <c r="BP31" s="4"/>
      <c r="BQ31" s="4"/>
      <c r="BR31" s="4"/>
      <c r="BS31" s="4"/>
      <c r="BV31" s="4"/>
      <c r="BW31" s="4"/>
      <c r="BX31" s="4"/>
      <c r="BY31" s="4"/>
      <c r="CB31" s="4"/>
      <c r="CD31" s="4"/>
      <c r="CE31" s="4"/>
      <c r="CF31" s="4"/>
      <c r="CG31" s="4"/>
      <c r="CI31" s="4"/>
      <c r="CJ31" s="4"/>
      <c r="CK31" s="4"/>
      <c r="CL31" s="4"/>
      <c r="CM31" s="4"/>
      <c r="CP31" s="4"/>
      <c r="CQ31" s="4"/>
      <c r="CR31" s="4"/>
      <c r="CS31" s="4"/>
      <c r="CT31" s="4"/>
      <c r="CU31" s="4"/>
      <c r="CX31" s="4"/>
      <c r="CY31" s="4"/>
      <c r="CZ31" s="4"/>
      <c r="DA31" s="4"/>
      <c r="DB31" s="4"/>
      <c r="DC31" s="4"/>
      <c r="DE31" s="4"/>
      <c r="DF31" s="4"/>
      <c r="DG31" s="4"/>
      <c r="DH31" s="4"/>
      <c r="DI31" s="4"/>
      <c r="DK31" s="4"/>
      <c r="DL31" s="4"/>
      <c r="DM31" s="4"/>
      <c r="DN31" s="4"/>
      <c r="DO31" s="4"/>
      <c r="DP31" s="4"/>
      <c r="DR31" s="4"/>
      <c r="DS31" s="4"/>
      <c r="DT31" s="4"/>
      <c r="DU31" s="4"/>
      <c r="DV31" s="4"/>
      <c r="DW31" s="4"/>
      <c r="DY31" s="4"/>
      <c r="DZ31" s="4"/>
      <c r="EA31" s="4"/>
      <c r="EB31" s="4"/>
      <c r="EC31" s="4"/>
      <c r="ED31" s="4"/>
      <c r="EF31" s="4"/>
      <c r="EG31" s="4"/>
      <c r="EH31" s="4"/>
      <c r="EJ31" s="4"/>
      <c r="EK31" s="4"/>
      <c r="EL31" s="4"/>
      <c r="EM31" s="4"/>
      <c r="EN31" s="4"/>
      <c r="EP31" s="4"/>
      <c r="EQ31" s="4"/>
      <c r="ER31" s="4"/>
      <c r="ET31" s="4"/>
      <c r="EU31" s="4"/>
      <c r="EV31" s="4"/>
      <c r="EW31" s="4"/>
      <c r="EX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K31" s="4"/>
      <c r="FL31" s="4"/>
      <c r="FM31" s="4"/>
      <c r="FN31" s="4"/>
      <c r="FO31" s="4"/>
      <c r="FP31" s="4"/>
      <c r="FR31" s="4"/>
      <c r="FS31" s="4"/>
      <c r="FT31" s="4"/>
      <c r="FU31" s="4"/>
      <c r="FV31" s="4"/>
      <c r="FW31" s="4"/>
      <c r="FY31" s="4"/>
      <c r="FZ31" s="4"/>
      <c r="GA31" s="4"/>
      <c r="GB31" s="4"/>
      <c r="GD31" s="4"/>
      <c r="GE31" s="4"/>
      <c r="GF31" s="4"/>
      <c r="GG31" s="4"/>
      <c r="GH31" s="4"/>
      <c r="GI31" s="4"/>
      <c r="GK31" s="4"/>
      <c r="GL31" s="4"/>
      <c r="GM31" s="4"/>
      <c r="GN31" s="4"/>
      <c r="GO31" s="4"/>
      <c r="GR31" s="4"/>
      <c r="GS31" s="4"/>
      <c r="GV31" s="4"/>
      <c r="GW31" s="4"/>
      <c r="GZ31" s="4"/>
      <c r="HC31" s="4"/>
      <c r="HD31" s="4"/>
      <c r="HG31" s="4"/>
      <c r="HI31" s="4"/>
      <c r="HJ31" s="4"/>
      <c r="HM31" s="4"/>
      <c r="HN31" s="4"/>
      <c r="HQ31" s="4"/>
      <c r="HR31" s="4"/>
      <c r="HS31" s="4"/>
      <c r="HU31" s="4"/>
      <c r="HX31" s="4"/>
      <c r="HY31" s="4"/>
      <c r="ID31" s="4"/>
      <c r="IE31" s="4"/>
      <c r="IG31" s="4"/>
      <c r="II31" s="4"/>
      <c r="IJ31" s="4"/>
      <c r="IL31" s="4"/>
      <c r="IM31" s="4"/>
      <c r="IP31" s="4"/>
      <c r="IQ31" s="4"/>
      <c r="IS31" s="4"/>
      <c r="IV31" s="4"/>
      <c r="IX31" s="4"/>
      <c r="IZ31" s="4"/>
      <c r="JA31" s="4"/>
      <c r="JC31" s="4"/>
      <c r="JD31" s="4"/>
      <c r="JF31" s="4"/>
      <c r="JG31" s="4"/>
      <c r="JI31" s="4"/>
      <c r="JK31" s="4"/>
      <c r="JM31" s="4"/>
      <c r="JO31" s="4"/>
      <c r="JP31" s="4"/>
      <c r="JQ31" s="4"/>
      <c r="JT31" s="4"/>
      <c r="JV31" s="4"/>
      <c r="JW31" s="4"/>
      <c r="JZ31" s="4"/>
      <c r="KA31" s="4"/>
      <c r="KD31" s="4"/>
      <c r="KG31" s="4"/>
      <c r="KH31" s="4"/>
      <c r="KK31" s="4"/>
      <c r="KL31" s="4"/>
      <c r="KN31" s="4"/>
      <c r="KO31" s="4"/>
      <c r="KR31" s="4"/>
      <c r="KU31" s="4"/>
      <c r="KV31" s="4"/>
      <c r="KY31" s="4"/>
      <c r="LB31" s="4"/>
      <c r="LC31" s="4"/>
      <c r="LD31" s="4"/>
      <c r="LF31" s="4"/>
      <c r="LG31" s="4"/>
      <c r="LI31" s="4"/>
      <c r="LK31" s="4"/>
      <c r="LL31" s="4"/>
      <c r="LN31" s="4"/>
      <c r="LP31" s="4"/>
      <c r="LQ31" s="4"/>
      <c r="LS31" s="4"/>
      <c r="LT31" s="4"/>
      <c r="LV31" s="4"/>
      <c r="LW31" s="4"/>
      <c r="LX31" s="4"/>
      <c r="LY31" s="4"/>
      <c r="LZ31" s="4"/>
      <c r="MC31" s="4"/>
      <c r="ME31" s="4"/>
      <c r="MG31" s="4"/>
      <c r="MH31" s="4"/>
      <c r="MI31" s="4"/>
      <c r="MK31" s="4"/>
      <c r="ML31" s="4"/>
      <c r="MO31" s="4"/>
      <c r="MP31" s="4"/>
      <c r="MR31" s="4"/>
      <c r="MS31" s="4"/>
      <c r="MX31" s="4"/>
      <c r="NA31" s="4"/>
      <c r="NB31" s="4"/>
      <c r="NF31" s="4"/>
      <c r="NI31" s="4"/>
      <c r="NJ31" s="4"/>
      <c r="NK31" s="4"/>
      <c r="NO31" s="4"/>
      <c r="NP31" s="4"/>
      <c r="NQ31" s="4"/>
      <c r="NT31" s="4"/>
      <c r="NU31" s="4"/>
      <c r="NW31" s="4"/>
      <c r="NX31" s="4"/>
      <c r="OC31" s="4"/>
      <c r="OD31" s="4"/>
      <c r="OF31" s="4"/>
      <c r="OJ31" s="4"/>
      <c r="OK31" s="4"/>
      <c r="OL31" s="4"/>
      <c r="OQ31" s="4"/>
      <c r="OR31" s="4"/>
      <c r="OU31" s="4"/>
      <c r="OX31" s="4"/>
      <c r="PB31" s="4"/>
      <c r="PC31" s="4"/>
      <c r="PG31" s="4"/>
      <c r="PH31" s="4"/>
      <c r="PK31" s="4"/>
    </row>
    <row r="32" spans="1:428" ht="18" customHeight="1" thickTop="1">
      <c r="A32" s="5"/>
      <c r="B32" s="5"/>
      <c r="C32" s="4"/>
      <c r="E32" s="4"/>
      <c r="F32" s="4"/>
      <c r="H32" s="4"/>
      <c r="I32" s="4"/>
      <c r="J32" s="4"/>
      <c r="K32" s="4"/>
      <c r="N32" s="4"/>
      <c r="O32" s="4"/>
      <c r="P32" s="4"/>
      <c r="Q32" s="4"/>
      <c r="R32" s="4"/>
      <c r="S32" s="4"/>
      <c r="U32" s="4"/>
      <c r="V32" s="4"/>
      <c r="W32" s="4"/>
      <c r="X32" s="4"/>
      <c r="Y32" s="4"/>
      <c r="Z32" s="4"/>
      <c r="AC32" s="4"/>
      <c r="AD32" s="4"/>
      <c r="AE32" s="4"/>
      <c r="AF32" s="4"/>
      <c r="AG32" s="4"/>
      <c r="AH32" s="4"/>
      <c r="AI32" s="4"/>
      <c r="AL32" s="4"/>
      <c r="AM32" s="4"/>
      <c r="AR32" s="4"/>
      <c r="AS32" s="4"/>
      <c r="AT32" s="4"/>
      <c r="AX32" s="4"/>
      <c r="AY32" s="4"/>
      <c r="AZ32" s="4"/>
      <c r="BB32" s="4"/>
      <c r="BC32" s="4"/>
      <c r="BD32" s="4"/>
      <c r="BF32" s="4"/>
      <c r="BG32" s="4"/>
      <c r="BH32" s="4"/>
      <c r="BI32" s="4"/>
      <c r="BK32" s="4"/>
      <c r="BL32" s="4"/>
      <c r="BM32" s="4"/>
      <c r="BN32" s="4"/>
      <c r="BO32" s="4"/>
      <c r="BP32" s="4"/>
      <c r="BQ32" s="4"/>
      <c r="BR32" s="4"/>
      <c r="BS32" s="4"/>
      <c r="BV32" s="4"/>
      <c r="BW32" s="4"/>
      <c r="BX32" s="4"/>
      <c r="BY32" s="4"/>
      <c r="CB32" s="4"/>
      <c r="CD32" s="4"/>
      <c r="CE32" s="4"/>
      <c r="CF32" s="4"/>
      <c r="CG32" s="4"/>
      <c r="CI32" s="4"/>
      <c r="CJ32" s="4"/>
      <c r="CK32" s="4"/>
      <c r="CL32" s="4"/>
      <c r="CM32" s="4"/>
      <c r="CP32" s="4"/>
      <c r="CQ32" s="4"/>
      <c r="CR32" s="4"/>
      <c r="CS32" s="4"/>
      <c r="CT32" s="4"/>
      <c r="CU32" s="4"/>
      <c r="CX32" s="4"/>
      <c r="CY32" s="4"/>
      <c r="CZ32" s="4"/>
      <c r="DA32" s="4"/>
      <c r="DB32" s="4"/>
      <c r="DC32" s="4"/>
      <c r="DE32" s="4"/>
      <c r="DF32" s="4"/>
      <c r="DG32" s="4"/>
      <c r="DH32" s="4"/>
      <c r="DI32" s="4"/>
      <c r="DK32" s="4"/>
      <c r="DL32" s="4"/>
      <c r="DM32" s="4"/>
      <c r="DN32" s="4"/>
      <c r="DO32" s="4"/>
      <c r="DP32" s="4"/>
      <c r="DR32" s="4"/>
      <c r="DS32" s="4"/>
      <c r="DT32" s="4"/>
      <c r="DU32" s="4"/>
      <c r="DV32" s="4"/>
      <c r="DW32" s="4"/>
      <c r="DY32" s="4"/>
      <c r="DZ32" s="4"/>
      <c r="EA32" s="4"/>
      <c r="EB32" s="4"/>
      <c r="EC32" s="4"/>
      <c r="ED32" s="4"/>
      <c r="EF32" s="4"/>
      <c r="EG32" s="4"/>
      <c r="EH32" s="4"/>
      <c r="EJ32" s="4"/>
      <c r="EK32" s="4"/>
      <c r="EL32" s="4"/>
      <c r="EM32" s="4"/>
      <c r="EN32" s="4"/>
      <c r="EP32" s="4"/>
      <c r="EQ32" s="4"/>
      <c r="ER32" s="4"/>
      <c r="ET32" s="4"/>
      <c r="EU32" s="4"/>
      <c r="EV32" s="4"/>
      <c r="EW32" s="4"/>
      <c r="EX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K32" s="4"/>
      <c r="FL32" s="4"/>
      <c r="FM32" s="4"/>
      <c r="FN32" s="4"/>
      <c r="FO32" s="4"/>
      <c r="FP32" s="4"/>
      <c r="FR32" s="4"/>
      <c r="FS32" s="4"/>
      <c r="FT32" s="4"/>
      <c r="FU32" s="4"/>
      <c r="FV32" s="4"/>
      <c r="FW32" s="4"/>
      <c r="FY32" s="4"/>
      <c r="FZ32" s="4"/>
      <c r="GA32" s="4"/>
      <c r="GB32" s="4"/>
      <c r="GD32" s="4"/>
      <c r="GE32" s="4"/>
      <c r="GF32" s="4"/>
      <c r="GG32" s="4"/>
      <c r="GH32" s="4"/>
      <c r="GI32" s="4"/>
      <c r="GK32" s="4"/>
      <c r="GL32" s="4"/>
      <c r="GM32" s="4"/>
      <c r="GN32" s="4"/>
      <c r="GO32" s="4"/>
      <c r="GR32" s="4"/>
      <c r="GS32" s="4"/>
      <c r="GV32" s="4"/>
      <c r="GW32" s="4"/>
      <c r="GZ32" s="4"/>
      <c r="HC32" s="4"/>
      <c r="HD32" s="4"/>
      <c r="HG32" s="4"/>
      <c r="HI32" s="4"/>
      <c r="HJ32" s="4"/>
      <c r="HM32" s="4"/>
      <c r="HN32" s="4"/>
      <c r="HQ32" s="4"/>
      <c r="HR32" s="4"/>
      <c r="HS32" s="4"/>
      <c r="HU32" s="4"/>
      <c r="HX32" s="4"/>
      <c r="HY32" s="4"/>
      <c r="ID32" s="4"/>
      <c r="IE32" s="4"/>
      <c r="IG32" s="4"/>
      <c r="II32" s="4"/>
      <c r="IJ32" s="4"/>
      <c r="IL32" s="4"/>
      <c r="IM32" s="4"/>
      <c r="IP32" s="4"/>
      <c r="IQ32" s="4"/>
      <c r="IS32" s="4"/>
      <c r="IV32" s="4"/>
      <c r="IX32" s="4"/>
      <c r="IZ32" s="4"/>
      <c r="JA32" s="4"/>
      <c r="JC32" s="4"/>
      <c r="JD32" s="4"/>
      <c r="JF32" s="4"/>
      <c r="JG32" s="4"/>
      <c r="JI32" s="4"/>
      <c r="JK32" s="4"/>
      <c r="JM32" s="4"/>
      <c r="JO32" s="4"/>
      <c r="JP32" s="4"/>
      <c r="JQ32" s="4"/>
      <c r="JT32" s="4"/>
      <c r="JV32" s="4"/>
      <c r="JW32" s="4"/>
      <c r="JZ32" s="4"/>
      <c r="KA32" s="4"/>
      <c r="KD32" s="4"/>
      <c r="KG32" s="4"/>
      <c r="KH32" s="4"/>
      <c r="KK32" s="4"/>
      <c r="KL32" s="4"/>
      <c r="KN32" s="4"/>
      <c r="KO32" s="4"/>
      <c r="KR32" s="4"/>
      <c r="KU32" s="4"/>
      <c r="KV32" s="4"/>
      <c r="KY32" s="4"/>
      <c r="LB32" s="4"/>
      <c r="LC32" s="4"/>
      <c r="LD32" s="4"/>
      <c r="LF32" s="4"/>
      <c r="LG32" s="4"/>
      <c r="LI32" s="4"/>
      <c r="LK32" s="4"/>
      <c r="LL32" s="4"/>
      <c r="LN32" s="4"/>
      <c r="LP32" s="4"/>
      <c r="LQ32" s="4"/>
      <c r="LS32" s="4"/>
      <c r="LT32" s="4"/>
      <c r="LV32" s="4"/>
      <c r="LW32" s="4"/>
      <c r="LX32" s="4"/>
      <c r="LY32" s="4"/>
      <c r="LZ32" s="4"/>
      <c r="MC32" s="4"/>
      <c r="ME32" s="4"/>
      <c r="MG32" s="4"/>
      <c r="MH32" s="4"/>
      <c r="MI32" s="4"/>
      <c r="MK32" s="4"/>
      <c r="ML32" s="4"/>
      <c r="MO32" s="4"/>
      <c r="MP32" s="4"/>
      <c r="MR32" s="4"/>
      <c r="MS32" s="4"/>
      <c r="MX32" s="4"/>
      <c r="NA32" s="4"/>
      <c r="NB32" s="4"/>
      <c r="NF32" s="4"/>
      <c r="NI32" s="4"/>
      <c r="NJ32" s="4"/>
      <c r="NK32" s="4"/>
      <c r="NO32" s="4"/>
      <c r="NP32" s="4"/>
      <c r="NQ32" s="4"/>
      <c r="NT32" s="4"/>
      <c r="NU32" s="4"/>
      <c r="NW32" s="4"/>
      <c r="NX32" s="4"/>
      <c r="OC32" s="4"/>
      <c r="OD32" s="4"/>
      <c r="OF32" s="4"/>
      <c r="OJ32" s="4"/>
      <c r="OK32" s="4"/>
      <c r="OL32" s="4"/>
      <c r="OQ32" s="4"/>
      <c r="OR32" s="4"/>
      <c r="OU32" s="4"/>
      <c r="OX32" s="4"/>
      <c r="PB32" s="4"/>
      <c r="PC32" s="4"/>
      <c r="PG32" s="4"/>
      <c r="PH32" s="4"/>
      <c r="PK32" s="4"/>
    </row>
    <row r="33" spans="1:428" ht="14.25" thickBot="1"/>
    <row r="34" spans="1:428" ht="24" customHeight="1" thickTop="1" thickBot="1">
      <c r="A34" s="63" t="s">
        <v>20</v>
      </c>
      <c r="B34" s="66" t="s">
        <v>21</v>
      </c>
      <c r="C34" s="67"/>
      <c r="E34" s="24">
        <f t="shared" ref="E34" si="113">SUM(E35:E36)</f>
        <v>100</v>
      </c>
      <c r="F34" s="24">
        <f t="shared" ref="F34:G34" si="114">SUM(F35:F36)</f>
        <v>91.428571428571416</v>
      </c>
      <c r="G34" s="24">
        <f t="shared" si="114"/>
        <v>91.428571428571416</v>
      </c>
      <c r="H34" s="24">
        <f t="shared" ref="H34" si="115">SUM(H35:H36)</f>
        <v>94.285714285714278</v>
      </c>
      <c r="I34" s="24">
        <f t="shared" ref="I34" si="116">SUM(I35:I36)</f>
        <v>95</v>
      </c>
      <c r="J34" s="24">
        <f t="shared" ref="J34" si="117">SUM(J35:J36)</f>
        <v>93.333333333333329</v>
      </c>
      <c r="K34" s="24">
        <f t="shared" ref="K34" si="118">SUM(K35:K36)</f>
        <v>100</v>
      </c>
      <c r="L34" s="24">
        <f t="shared" ref="L34" si="119">SUM(L35:L36)</f>
        <v>98.095238095238102</v>
      </c>
      <c r="M34" s="24">
        <f>SUM(M35:M36)</f>
        <v>95</v>
      </c>
      <c r="N34" s="24">
        <f t="shared" ref="N34" si="120">SUM(N35:N36)</f>
        <v>98.333333333333343</v>
      </c>
      <c r="O34" s="24">
        <f t="shared" ref="O34" si="121">SUM(O35:O36)</f>
        <v>100</v>
      </c>
      <c r="P34" s="24">
        <f t="shared" ref="P34" si="122">SUM(P35:P36)</f>
        <v>96.19047619047619</v>
      </c>
      <c r="Q34" s="24">
        <f t="shared" ref="Q34:T34" si="123">SUM(Q35:Q36)</f>
        <v>95</v>
      </c>
      <c r="R34" s="24">
        <f t="shared" si="123"/>
        <v>95</v>
      </c>
      <c r="S34" s="24">
        <f t="shared" si="123"/>
        <v>93.333333333333343</v>
      </c>
      <c r="T34" s="24">
        <f t="shared" si="123"/>
        <v>95</v>
      </c>
      <c r="U34" s="24">
        <f t="shared" ref="U34" si="124">SUM(U35:U36)</f>
        <v>95</v>
      </c>
      <c r="V34" s="24">
        <f t="shared" ref="V34:W34" si="125">SUM(V35:V36)</f>
        <v>95</v>
      </c>
      <c r="W34" s="24">
        <f t="shared" si="125"/>
        <v>95</v>
      </c>
      <c r="X34" s="24">
        <f t="shared" ref="X34:AW34" si="126">SUM(X35:X36)</f>
        <v>93.333333333333343</v>
      </c>
      <c r="Y34" s="24">
        <f t="shared" si="126"/>
        <v>98.095238095238102</v>
      </c>
      <c r="Z34" s="24">
        <f t="shared" si="126"/>
        <v>95</v>
      </c>
      <c r="AA34" s="24">
        <f t="shared" ref="AA34:AC34" si="127">SUM(AA35:AA36)</f>
        <v>95</v>
      </c>
      <c r="AB34" s="24">
        <f t="shared" si="127"/>
        <v>93.333333333333343</v>
      </c>
      <c r="AC34" s="24">
        <f t="shared" si="127"/>
        <v>93.333333333333343</v>
      </c>
      <c r="AD34" s="24">
        <f t="shared" si="126"/>
        <v>93.333333333333343</v>
      </c>
      <c r="AE34" s="24">
        <f t="shared" ref="AE34:AV34" si="128">SUM(AE35:AE36)</f>
        <v>95</v>
      </c>
      <c r="AF34" s="24">
        <f t="shared" si="128"/>
        <v>93.333333333333343</v>
      </c>
      <c r="AG34" s="24">
        <f t="shared" si="128"/>
        <v>93.333333333333343</v>
      </c>
      <c r="AH34" s="24">
        <f t="shared" si="128"/>
        <v>93.333333333333343</v>
      </c>
      <c r="AI34" s="24">
        <f t="shared" ref="AI34" si="129">SUM(AI35:AI36)</f>
        <v>93.333333333333343</v>
      </c>
      <c r="AJ34" s="24">
        <f t="shared" si="128"/>
        <v>90</v>
      </c>
      <c r="AK34" s="24">
        <f t="shared" si="128"/>
        <v>90</v>
      </c>
      <c r="AL34" s="24">
        <f t="shared" si="128"/>
        <v>93.333333333333343</v>
      </c>
      <c r="AM34" s="24">
        <f t="shared" ref="AM34:AP34" si="130">SUM(AM35:AM36)</f>
        <v>90</v>
      </c>
      <c r="AN34" s="24">
        <f t="shared" si="130"/>
        <v>90</v>
      </c>
      <c r="AO34" s="24">
        <f t="shared" si="130"/>
        <v>91.666666666666657</v>
      </c>
      <c r="AP34" s="24">
        <f t="shared" si="130"/>
        <v>93.333333333333343</v>
      </c>
      <c r="AQ34" s="24">
        <f t="shared" si="128"/>
        <v>91.666666666666657</v>
      </c>
      <c r="AR34" s="24">
        <f t="shared" si="128"/>
        <v>93.333333333333343</v>
      </c>
      <c r="AS34" s="24">
        <f t="shared" si="128"/>
        <v>93.333333333333343</v>
      </c>
      <c r="AT34" s="24">
        <f t="shared" ref="AT34:AU34" si="131">SUM(AT35:AT36)</f>
        <v>93.333333333333343</v>
      </c>
      <c r="AU34" s="24">
        <f t="shared" si="131"/>
        <v>100</v>
      </c>
      <c r="AV34" s="24">
        <f t="shared" si="128"/>
        <v>93.333333333333343</v>
      </c>
      <c r="AW34" s="24">
        <f t="shared" si="126"/>
        <v>95</v>
      </c>
      <c r="AX34" s="24">
        <f t="shared" ref="AX34:BA34" si="132">SUM(AX35:AX36)</f>
        <v>93.333333333333343</v>
      </c>
      <c r="AY34" s="24">
        <f t="shared" si="132"/>
        <v>90</v>
      </c>
      <c r="AZ34" s="24">
        <f t="shared" si="132"/>
        <v>100</v>
      </c>
      <c r="BA34" s="24">
        <f t="shared" si="132"/>
        <v>90</v>
      </c>
      <c r="BB34" s="24">
        <f t="shared" ref="BB34:NU34" si="133">SUM(BB35:BB36)</f>
        <v>93.333333333333343</v>
      </c>
      <c r="BC34" s="24">
        <f t="shared" si="133"/>
        <v>93.333333333333343</v>
      </c>
      <c r="BD34" s="24">
        <f t="shared" si="133"/>
        <v>93.333333333333343</v>
      </c>
      <c r="BE34" s="24">
        <f t="shared" si="133"/>
        <v>95</v>
      </c>
      <c r="BF34" s="24">
        <f t="shared" ref="BF34:BJ34" si="134">SUM(BF35:BF36)</f>
        <v>93.333333333333343</v>
      </c>
      <c r="BG34" s="24">
        <f t="shared" si="134"/>
        <v>93.333333333333343</v>
      </c>
      <c r="BH34" s="24">
        <f t="shared" si="134"/>
        <v>90</v>
      </c>
      <c r="BI34" s="24">
        <f t="shared" si="134"/>
        <v>95</v>
      </c>
      <c r="BJ34" s="24">
        <f t="shared" si="134"/>
        <v>93.333333333333343</v>
      </c>
      <c r="BK34" s="24">
        <f t="shared" si="133"/>
        <v>90</v>
      </c>
      <c r="BL34" s="24">
        <f t="shared" si="133"/>
        <v>93.333333333333343</v>
      </c>
      <c r="BM34" s="24">
        <f t="shared" si="133"/>
        <v>95</v>
      </c>
      <c r="BN34" s="24">
        <f t="shared" si="133"/>
        <v>95</v>
      </c>
      <c r="BO34" s="24">
        <f t="shared" si="133"/>
        <v>93.333333333333343</v>
      </c>
      <c r="BP34" s="24">
        <f t="shared" ref="BP34:BQ34" si="135">SUM(BP35:BP36)</f>
        <v>93.333333333333343</v>
      </c>
      <c r="BQ34" s="24">
        <f t="shared" si="135"/>
        <v>95</v>
      </c>
      <c r="BR34" s="24">
        <f t="shared" si="133"/>
        <v>95</v>
      </c>
      <c r="BS34" s="24">
        <f t="shared" si="133"/>
        <v>90</v>
      </c>
      <c r="BT34" s="24">
        <f t="shared" si="133"/>
        <v>95</v>
      </c>
      <c r="BU34" s="24">
        <f t="shared" si="133"/>
        <v>95</v>
      </c>
      <c r="BV34" s="24">
        <f t="shared" ref="BV34:CA34" si="136">SUM(BV35:BV36)</f>
        <v>91.666666666666657</v>
      </c>
      <c r="BW34" s="24">
        <f t="shared" si="136"/>
        <v>90</v>
      </c>
      <c r="BX34" s="24">
        <f t="shared" si="136"/>
        <v>95</v>
      </c>
      <c r="BY34" s="24">
        <f t="shared" si="136"/>
        <v>93.333333333333343</v>
      </c>
      <c r="BZ34" s="24">
        <f t="shared" si="136"/>
        <v>93.333333333333343</v>
      </c>
      <c r="CA34" s="24">
        <f t="shared" si="136"/>
        <v>95</v>
      </c>
      <c r="CB34" s="24">
        <f t="shared" si="133"/>
        <v>95</v>
      </c>
      <c r="CC34" s="24">
        <f t="shared" si="133"/>
        <v>95</v>
      </c>
      <c r="CD34" s="24">
        <f t="shared" ref="CD34:CH34" si="137">SUM(CD35:CD36)</f>
        <v>93.333333333333343</v>
      </c>
      <c r="CE34" s="24">
        <f t="shared" si="137"/>
        <v>93.333333333333343</v>
      </c>
      <c r="CF34" s="24">
        <f t="shared" si="137"/>
        <v>93.333333333333343</v>
      </c>
      <c r="CG34" s="24">
        <f t="shared" si="137"/>
        <v>93.333333333333343</v>
      </c>
      <c r="CH34" s="24">
        <f t="shared" si="137"/>
        <v>95</v>
      </c>
      <c r="CI34" s="24">
        <f t="shared" si="133"/>
        <v>100</v>
      </c>
      <c r="CJ34" s="24">
        <f t="shared" si="133"/>
        <v>95</v>
      </c>
      <c r="CK34" s="24">
        <f t="shared" si="133"/>
        <v>91.428571428571416</v>
      </c>
      <c r="CL34" s="24">
        <f t="shared" si="133"/>
        <v>91.428571428571416</v>
      </c>
      <c r="CM34" s="24">
        <f t="shared" si="133"/>
        <v>100</v>
      </c>
      <c r="CN34" s="24">
        <f t="shared" si="133"/>
        <v>98.333333333333343</v>
      </c>
      <c r="CO34" s="24">
        <f t="shared" si="133"/>
        <v>100</v>
      </c>
      <c r="CP34" s="24">
        <f t="shared" ref="CP34:GJ34" si="138">SUM(CP35:CP36)</f>
        <v>100</v>
      </c>
      <c r="CQ34" s="24">
        <f t="shared" si="138"/>
        <v>100</v>
      </c>
      <c r="CR34" s="24">
        <f t="shared" si="138"/>
        <v>100</v>
      </c>
      <c r="CS34" s="24">
        <f t="shared" si="138"/>
        <v>96.666666666666657</v>
      </c>
      <c r="CT34" s="24">
        <f t="shared" si="138"/>
        <v>91.428571428571416</v>
      </c>
      <c r="CU34" s="24">
        <f t="shared" si="138"/>
        <v>100</v>
      </c>
      <c r="CV34" s="24">
        <f t="shared" si="138"/>
        <v>100</v>
      </c>
      <c r="CW34" s="24">
        <f t="shared" si="138"/>
        <v>100</v>
      </c>
      <c r="CX34" s="24">
        <f t="shared" si="138"/>
        <v>93.333333333333329</v>
      </c>
      <c r="CY34" s="24">
        <f t="shared" si="138"/>
        <v>100</v>
      </c>
      <c r="CZ34" s="24">
        <f t="shared" si="138"/>
        <v>100</v>
      </c>
      <c r="DA34" s="24">
        <f t="shared" si="138"/>
        <v>93.333333333333329</v>
      </c>
      <c r="DB34" s="24">
        <f t="shared" si="138"/>
        <v>100</v>
      </c>
      <c r="DC34" s="24">
        <f t="shared" si="138"/>
        <v>93.333333333333329</v>
      </c>
      <c r="DD34" s="24">
        <f t="shared" si="138"/>
        <v>91.428571428571416</v>
      </c>
      <c r="DE34" s="24">
        <f t="shared" ref="DE34:DJ34" si="139">SUM(DE35:DE36)</f>
        <v>100</v>
      </c>
      <c r="DF34" s="24">
        <f t="shared" si="139"/>
        <v>96.666666666666657</v>
      </c>
      <c r="DG34" s="24">
        <f t="shared" si="139"/>
        <v>100</v>
      </c>
      <c r="DH34" s="24">
        <f t="shared" si="139"/>
        <v>100</v>
      </c>
      <c r="DI34" s="24">
        <f t="shared" si="139"/>
        <v>100</v>
      </c>
      <c r="DJ34" s="24">
        <f t="shared" si="139"/>
        <v>93.333333333333329</v>
      </c>
      <c r="DK34" s="24">
        <f t="shared" si="138"/>
        <v>93.333333333333329</v>
      </c>
      <c r="DL34" s="24">
        <f t="shared" si="138"/>
        <v>93.333333333333329</v>
      </c>
      <c r="DM34" s="24">
        <f t="shared" si="138"/>
        <v>93.333333333333329</v>
      </c>
      <c r="DN34" s="24">
        <f t="shared" si="138"/>
        <v>100</v>
      </c>
      <c r="DO34" s="24">
        <f t="shared" si="138"/>
        <v>93.333333333333329</v>
      </c>
      <c r="DP34" s="24">
        <f t="shared" si="138"/>
        <v>91.428571428571416</v>
      </c>
      <c r="DQ34" s="24">
        <f t="shared" si="138"/>
        <v>93.333333333333329</v>
      </c>
      <c r="DR34" s="24">
        <f t="shared" ref="DR34:DX34" si="140">SUM(DR35:DR36)</f>
        <v>93.333333333333329</v>
      </c>
      <c r="DS34" s="24">
        <f t="shared" si="140"/>
        <v>93.333333333333329</v>
      </c>
      <c r="DT34" s="24">
        <f t="shared" si="140"/>
        <v>100</v>
      </c>
      <c r="DU34" s="24">
        <f t="shared" si="140"/>
        <v>100</v>
      </c>
      <c r="DV34" s="24">
        <f t="shared" si="140"/>
        <v>93.333333333333329</v>
      </c>
      <c r="DW34" s="24">
        <f t="shared" si="140"/>
        <v>100</v>
      </c>
      <c r="DX34" s="24">
        <f t="shared" si="140"/>
        <v>100</v>
      </c>
      <c r="DY34" s="24">
        <f t="shared" si="138"/>
        <v>100</v>
      </c>
      <c r="DZ34" s="24">
        <f t="shared" si="138"/>
        <v>100</v>
      </c>
      <c r="EA34" s="24">
        <f t="shared" si="138"/>
        <v>100</v>
      </c>
      <c r="EB34" s="24">
        <f t="shared" si="138"/>
        <v>93.333333333333329</v>
      </c>
      <c r="EC34" s="24">
        <f t="shared" si="138"/>
        <v>100</v>
      </c>
      <c r="ED34" s="24">
        <f t="shared" si="138"/>
        <v>91.428571428571416</v>
      </c>
      <c r="EE34" s="24">
        <f t="shared" si="138"/>
        <v>93.333333333333329</v>
      </c>
      <c r="EF34" s="24">
        <f t="shared" ref="EF34:EI34" si="141">SUM(EF35:EF36)</f>
        <v>93.333333333333329</v>
      </c>
      <c r="EG34" s="24">
        <f t="shared" si="141"/>
        <v>91.666666666666657</v>
      </c>
      <c r="EH34" s="24">
        <f t="shared" si="141"/>
        <v>95</v>
      </c>
      <c r="EI34" s="24">
        <f t="shared" si="141"/>
        <v>95</v>
      </c>
      <c r="EJ34" s="24">
        <f t="shared" si="138"/>
        <v>95</v>
      </c>
      <c r="EK34" s="24">
        <f t="shared" si="138"/>
        <v>95</v>
      </c>
      <c r="EL34" s="24">
        <f t="shared" si="138"/>
        <v>95</v>
      </c>
      <c r="EM34" s="24">
        <f t="shared" si="138"/>
        <v>95</v>
      </c>
      <c r="EN34" s="24">
        <f t="shared" si="138"/>
        <v>95</v>
      </c>
      <c r="EO34" s="24">
        <f t="shared" si="138"/>
        <v>95</v>
      </c>
      <c r="EP34" s="24">
        <f t="shared" ref="EP34:ES34" si="142">SUM(EP35:EP36)</f>
        <v>95</v>
      </c>
      <c r="EQ34" s="24">
        <f t="shared" si="142"/>
        <v>95</v>
      </c>
      <c r="ER34" s="24">
        <f t="shared" si="142"/>
        <v>95</v>
      </c>
      <c r="ES34" s="24">
        <f t="shared" si="142"/>
        <v>90</v>
      </c>
      <c r="ET34" s="24">
        <f t="shared" si="138"/>
        <v>95</v>
      </c>
      <c r="EU34" s="24">
        <f t="shared" si="138"/>
        <v>95</v>
      </c>
      <c r="EV34" s="24">
        <f t="shared" si="138"/>
        <v>95</v>
      </c>
      <c r="EW34" s="24">
        <f t="shared" si="138"/>
        <v>93.333333333333343</v>
      </c>
      <c r="EX34" s="24">
        <f t="shared" si="138"/>
        <v>95</v>
      </c>
      <c r="EY34" s="24">
        <f t="shared" si="138"/>
        <v>95</v>
      </c>
      <c r="EZ34" s="24">
        <f t="shared" ref="EZ34:FC34" si="143">SUM(EZ35:EZ36)</f>
        <v>95</v>
      </c>
      <c r="FA34" s="24">
        <f t="shared" si="143"/>
        <v>91.666666666666657</v>
      </c>
      <c r="FB34" s="24">
        <f t="shared" si="143"/>
        <v>95</v>
      </c>
      <c r="FC34" s="24">
        <f t="shared" si="143"/>
        <v>100</v>
      </c>
      <c r="FD34" s="24">
        <f t="shared" si="138"/>
        <v>95</v>
      </c>
      <c r="FE34" s="24">
        <f t="shared" si="138"/>
        <v>100</v>
      </c>
      <c r="FF34" s="24">
        <f t="shared" si="138"/>
        <v>96.666666666666657</v>
      </c>
      <c r="FG34" s="24">
        <f t="shared" si="138"/>
        <v>95</v>
      </c>
      <c r="FH34" s="24">
        <f t="shared" si="138"/>
        <v>95</v>
      </c>
      <c r="FI34" s="24">
        <f t="shared" si="138"/>
        <v>95</v>
      </c>
      <c r="FJ34" s="24">
        <f t="shared" si="138"/>
        <v>95</v>
      </c>
      <c r="FK34" s="24">
        <f t="shared" ref="FK34:FQ34" si="144">SUM(FK35:FK36)</f>
        <v>95</v>
      </c>
      <c r="FL34" s="24">
        <f t="shared" si="144"/>
        <v>93.333333333333329</v>
      </c>
      <c r="FM34" s="24">
        <f t="shared" si="144"/>
        <v>90</v>
      </c>
      <c r="FN34" s="24">
        <f t="shared" si="144"/>
        <v>95</v>
      </c>
      <c r="FO34" s="24">
        <f t="shared" si="144"/>
        <v>95</v>
      </c>
      <c r="FP34" s="24">
        <f t="shared" si="144"/>
        <v>95</v>
      </c>
      <c r="FQ34" s="24">
        <f t="shared" si="144"/>
        <v>93.333333333333329</v>
      </c>
      <c r="FR34" s="24">
        <f t="shared" si="138"/>
        <v>95</v>
      </c>
      <c r="FS34" s="24">
        <f t="shared" si="138"/>
        <v>95</v>
      </c>
      <c r="FT34" s="24">
        <f t="shared" si="138"/>
        <v>95</v>
      </c>
      <c r="FU34" s="24">
        <f t="shared" si="138"/>
        <v>93.333333333333329</v>
      </c>
      <c r="FV34" s="24">
        <f t="shared" si="138"/>
        <v>95</v>
      </c>
      <c r="FW34" s="24">
        <f t="shared" si="138"/>
        <v>91.666666666666657</v>
      </c>
      <c r="FX34" s="24">
        <f t="shared" si="138"/>
        <v>91.666666666666657</v>
      </c>
      <c r="FY34" s="24">
        <f t="shared" ref="FY34:GC34" si="145">SUM(FY35:FY36)</f>
        <v>95</v>
      </c>
      <c r="FZ34" s="24">
        <f t="shared" si="145"/>
        <v>95</v>
      </c>
      <c r="GA34" s="24">
        <f t="shared" si="145"/>
        <v>93.333333333333343</v>
      </c>
      <c r="GB34" s="24">
        <f t="shared" si="145"/>
        <v>93.333333333333329</v>
      </c>
      <c r="GC34" s="24">
        <f t="shared" si="145"/>
        <v>93.333333333333329</v>
      </c>
      <c r="GD34" s="24">
        <f t="shared" si="138"/>
        <v>100</v>
      </c>
      <c r="GE34" s="24">
        <f t="shared" si="138"/>
        <v>91.666666666666657</v>
      </c>
      <c r="GF34" s="24">
        <f t="shared" si="138"/>
        <v>100</v>
      </c>
      <c r="GG34" s="24">
        <f t="shared" si="138"/>
        <v>90</v>
      </c>
      <c r="GH34" s="24">
        <f t="shared" si="138"/>
        <v>91.666666666666657</v>
      </c>
      <c r="GI34" s="24">
        <f t="shared" si="138"/>
        <v>91.666666666666657</v>
      </c>
      <c r="GJ34" s="24">
        <f t="shared" si="138"/>
        <v>95</v>
      </c>
      <c r="GK34" s="24">
        <f t="shared" si="133"/>
        <v>91.666666666666657</v>
      </c>
      <c r="GL34" s="24">
        <f t="shared" si="133"/>
        <v>95</v>
      </c>
      <c r="GM34" s="24">
        <f t="shared" si="133"/>
        <v>91.666666666666657</v>
      </c>
      <c r="GN34" s="24">
        <f t="shared" si="133"/>
        <v>91.666666666666657</v>
      </c>
      <c r="GO34" s="24">
        <f t="shared" si="133"/>
        <v>91.666666666666657</v>
      </c>
      <c r="GP34" s="24">
        <f t="shared" si="133"/>
        <v>95</v>
      </c>
      <c r="GQ34" s="24">
        <f t="shared" si="133"/>
        <v>95</v>
      </c>
      <c r="GR34" s="24">
        <f t="shared" si="133"/>
        <v>91.666666666666657</v>
      </c>
      <c r="GS34" s="24">
        <f t="shared" si="133"/>
        <v>91.666666666666657</v>
      </c>
      <c r="GT34" s="24">
        <f t="shared" si="133"/>
        <v>95</v>
      </c>
      <c r="GU34" s="24">
        <f t="shared" si="133"/>
        <v>93.333333333333329</v>
      </c>
      <c r="GV34" s="24">
        <f t="shared" ref="GV34:HB34" si="146">SUM(GV35:GV36)</f>
        <v>100</v>
      </c>
      <c r="GW34" s="24">
        <f t="shared" si="146"/>
        <v>100</v>
      </c>
      <c r="GX34" s="24">
        <f t="shared" si="146"/>
        <v>100</v>
      </c>
      <c r="GY34" s="24">
        <f t="shared" si="146"/>
        <v>100</v>
      </c>
      <c r="GZ34" s="24">
        <f t="shared" si="146"/>
        <v>93.333333333333329</v>
      </c>
      <c r="HA34" s="24">
        <f t="shared" si="146"/>
        <v>95</v>
      </c>
      <c r="HB34" s="24">
        <f t="shared" si="146"/>
        <v>100</v>
      </c>
      <c r="HC34" s="24">
        <f t="shared" si="133"/>
        <v>93.333333333333329</v>
      </c>
      <c r="HD34" s="24">
        <f t="shared" si="133"/>
        <v>100</v>
      </c>
      <c r="HE34" s="24">
        <f t="shared" si="133"/>
        <v>100</v>
      </c>
      <c r="HF34" s="24">
        <f t="shared" si="133"/>
        <v>96.666666666666657</v>
      </c>
      <c r="HG34" s="24">
        <f t="shared" si="133"/>
        <v>100</v>
      </c>
      <c r="HH34" s="24">
        <f t="shared" si="133"/>
        <v>93.333333333333329</v>
      </c>
      <c r="HI34" s="24">
        <f t="shared" ref="HI34:HP34" si="147">SUM(HI35:HI36)</f>
        <v>100</v>
      </c>
      <c r="HJ34" s="24">
        <f t="shared" si="147"/>
        <v>91.666666666666657</v>
      </c>
      <c r="HK34" s="24">
        <f t="shared" si="147"/>
        <v>100</v>
      </c>
      <c r="HL34" s="24">
        <f t="shared" si="147"/>
        <v>96.666666666666657</v>
      </c>
      <c r="HM34" s="24">
        <f t="shared" si="147"/>
        <v>90</v>
      </c>
      <c r="HN34" s="24">
        <f t="shared" si="147"/>
        <v>93.333333333333343</v>
      </c>
      <c r="HO34" s="24">
        <f t="shared" si="147"/>
        <v>100</v>
      </c>
      <c r="HP34" s="24">
        <f t="shared" si="147"/>
        <v>100</v>
      </c>
      <c r="HQ34" s="24">
        <f t="shared" si="133"/>
        <v>100</v>
      </c>
      <c r="HR34" s="24">
        <f t="shared" si="133"/>
        <v>100</v>
      </c>
      <c r="HS34" s="24">
        <f t="shared" si="133"/>
        <v>95</v>
      </c>
      <c r="HT34" s="24">
        <f t="shared" si="133"/>
        <v>95</v>
      </c>
      <c r="HU34" s="24">
        <f t="shared" ref="HU34:IA34" si="148">SUM(HU35:HU36)</f>
        <v>95</v>
      </c>
      <c r="HV34" s="24">
        <f t="shared" si="148"/>
        <v>95</v>
      </c>
      <c r="HW34" s="24">
        <f t="shared" si="148"/>
        <v>95</v>
      </c>
      <c r="HX34" s="24">
        <f t="shared" si="148"/>
        <v>93.333333333333329</v>
      </c>
      <c r="HY34" s="24">
        <f t="shared" si="148"/>
        <v>95</v>
      </c>
      <c r="HZ34" s="24">
        <f t="shared" si="148"/>
        <v>95</v>
      </c>
      <c r="IA34" s="24">
        <f t="shared" si="148"/>
        <v>95</v>
      </c>
      <c r="IB34" s="24">
        <f t="shared" si="133"/>
        <v>95</v>
      </c>
      <c r="IC34" s="24">
        <f t="shared" si="133"/>
        <v>95</v>
      </c>
      <c r="ID34" s="24">
        <f t="shared" si="133"/>
        <v>100</v>
      </c>
      <c r="IE34" s="24">
        <f t="shared" si="133"/>
        <v>100</v>
      </c>
      <c r="IF34" s="24">
        <f t="shared" si="133"/>
        <v>93.333333333333343</v>
      </c>
      <c r="IG34" s="24">
        <f t="shared" ref="IG34:IH34" si="149">SUM(IG35:IG36)</f>
        <v>100</v>
      </c>
      <c r="IH34" s="24">
        <f t="shared" si="149"/>
        <v>93.333333333333329</v>
      </c>
      <c r="II34" s="24">
        <f t="shared" si="133"/>
        <v>92.38095238095238</v>
      </c>
      <c r="IJ34" s="24">
        <f t="shared" si="133"/>
        <v>100</v>
      </c>
      <c r="IK34" s="24">
        <f t="shared" si="133"/>
        <v>91.666666666666657</v>
      </c>
      <c r="IL34" s="24">
        <f t="shared" ref="IL34:IR34" si="150">SUM(IL35:IL36)</f>
        <v>95</v>
      </c>
      <c r="IM34" s="24">
        <f t="shared" si="150"/>
        <v>91.666666666666657</v>
      </c>
      <c r="IN34" s="24">
        <f t="shared" si="150"/>
        <v>100</v>
      </c>
      <c r="IO34" s="24">
        <f t="shared" si="150"/>
        <v>96.666666666666657</v>
      </c>
      <c r="IP34" s="24">
        <f t="shared" si="150"/>
        <v>98.333333333333343</v>
      </c>
      <c r="IQ34" s="24">
        <f t="shared" si="150"/>
        <v>95</v>
      </c>
      <c r="IR34" s="24">
        <f t="shared" si="150"/>
        <v>95</v>
      </c>
      <c r="IS34" s="24">
        <f t="shared" si="133"/>
        <v>91.666666666666657</v>
      </c>
      <c r="IT34" s="24">
        <f t="shared" si="133"/>
        <v>95</v>
      </c>
      <c r="IU34" s="24">
        <f t="shared" si="133"/>
        <v>91.666666666666657</v>
      </c>
      <c r="IV34" s="24">
        <f t="shared" si="133"/>
        <v>90</v>
      </c>
      <c r="IW34" s="24">
        <f t="shared" si="133"/>
        <v>95</v>
      </c>
      <c r="IX34" s="24">
        <f t="shared" ref="IX34:IY34" si="151">SUM(IX35:IX36)</f>
        <v>100</v>
      </c>
      <c r="IY34" s="24">
        <f t="shared" si="151"/>
        <v>100</v>
      </c>
      <c r="IZ34" s="24">
        <f t="shared" si="133"/>
        <v>91.666666666666657</v>
      </c>
      <c r="JA34" s="24">
        <f t="shared" si="133"/>
        <v>91.666666666666657</v>
      </c>
      <c r="JB34" s="24">
        <f t="shared" si="133"/>
        <v>91.666666666666657</v>
      </c>
      <c r="JC34" s="24">
        <f t="shared" si="133"/>
        <v>95</v>
      </c>
      <c r="JD34" s="24">
        <f t="shared" si="133"/>
        <v>95</v>
      </c>
      <c r="JE34" s="24">
        <f t="shared" ref="JE34:JH34" si="152">SUM(JE35:JE36)</f>
        <v>95</v>
      </c>
      <c r="JF34" s="24">
        <f t="shared" si="152"/>
        <v>90</v>
      </c>
      <c r="JG34" s="24">
        <f t="shared" si="152"/>
        <v>91.666666666666657</v>
      </c>
      <c r="JH34" s="24">
        <f t="shared" si="152"/>
        <v>95</v>
      </c>
      <c r="JI34" s="24">
        <f t="shared" si="133"/>
        <v>91.666666666666657</v>
      </c>
      <c r="JJ34" s="24">
        <f t="shared" si="133"/>
        <v>95</v>
      </c>
      <c r="JK34" s="24">
        <f t="shared" si="133"/>
        <v>91.666666666666657</v>
      </c>
      <c r="JL34" s="24">
        <f t="shared" si="133"/>
        <v>91.666666666666657</v>
      </c>
      <c r="JM34" s="24">
        <f t="shared" ref="JM34:JO34" si="153">SUM(JM35:JM36)</f>
        <v>95</v>
      </c>
      <c r="JN34" s="24">
        <f t="shared" si="153"/>
        <v>91.666666666666657</v>
      </c>
      <c r="JO34" s="24">
        <f t="shared" si="153"/>
        <v>91.666666666666657</v>
      </c>
      <c r="JP34" s="24">
        <f t="shared" si="133"/>
        <v>93.333333333333343</v>
      </c>
      <c r="JQ34" s="24">
        <f t="shared" si="133"/>
        <v>93.333333333333343</v>
      </c>
      <c r="JR34" s="24">
        <f t="shared" si="133"/>
        <v>93.333333333333343</v>
      </c>
      <c r="JS34" s="24">
        <f t="shared" si="133"/>
        <v>91.666666666666657</v>
      </c>
      <c r="JT34" s="24">
        <f t="shared" ref="JT34:JU34" si="154">SUM(JT35:JT36)</f>
        <v>95</v>
      </c>
      <c r="JU34" s="24">
        <f t="shared" si="154"/>
        <v>96.666666666666657</v>
      </c>
      <c r="JV34" s="24">
        <f t="shared" si="133"/>
        <v>95</v>
      </c>
      <c r="JW34" s="24">
        <f t="shared" si="133"/>
        <v>98.333333333333343</v>
      </c>
      <c r="JX34" s="24">
        <f t="shared" si="133"/>
        <v>93.333333333333329</v>
      </c>
      <c r="JY34" s="24">
        <f t="shared" si="133"/>
        <v>93.333333333333329</v>
      </c>
      <c r="JZ34" s="24">
        <f t="shared" si="133"/>
        <v>100</v>
      </c>
      <c r="KA34" s="24">
        <f t="shared" si="133"/>
        <v>100</v>
      </c>
      <c r="KB34" s="24">
        <f t="shared" si="133"/>
        <v>95</v>
      </c>
      <c r="KC34" s="24">
        <f t="shared" si="133"/>
        <v>96.666666666666657</v>
      </c>
      <c r="KD34" s="24">
        <f t="shared" ref="KD34:KJ34" si="155">SUM(KD35:KD36)</f>
        <v>100</v>
      </c>
      <c r="KE34" s="24">
        <f t="shared" si="155"/>
        <v>95</v>
      </c>
      <c r="KF34" s="24">
        <f t="shared" si="155"/>
        <v>100</v>
      </c>
      <c r="KG34" s="24">
        <f t="shared" si="155"/>
        <v>100</v>
      </c>
      <c r="KH34" s="24">
        <f t="shared" si="155"/>
        <v>95</v>
      </c>
      <c r="KI34" s="24">
        <f t="shared" si="155"/>
        <v>100</v>
      </c>
      <c r="KJ34" s="24">
        <f t="shared" si="155"/>
        <v>100</v>
      </c>
      <c r="KK34" s="24">
        <f t="shared" si="133"/>
        <v>95</v>
      </c>
      <c r="KL34" s="24">
        <f t="shared" si="133"/>
        <v>100</v>
      </c>
      <c r="KM34" s="24">
        <f t="shared" si="133"/>
        <v>91.428571428571416</v>
      </c>
      <c r="KN34" s="24">
        <f t="shared" si="133"/>
        <v>96.19047619047619</v>
      </c>
      <c r="KO34" s="24">
        <f t="shared" si="133"/>
        <v>95</v>
      </c>
      <c r="KP34" s="24">
        <f t="shared" si="133"/>
        <v>100</v>
      </c>
      <c r="KQ34" s="24">
        <f t="shared" si="133"/>
        <v>90</v>
      </c>
      <c r="KR34" s="24">
        <f t="shared" ref="KR34:KX34" si="156">SUM(KR35:KR36)</f>
        <v>96.19047619047619</v>
      </c>
      <c r="KS34" s="24">
        <f t="shared" si="156"/>
        <v>100</v>
      </c>
      <c r="KT34" s="24">
        <f t="shared" si="156"/>
        <v>100</v>
      </c>
      <c r="KU34" s="24">
        <f t="shared" si="156"/>
        <v>100</v>
      </c>
      <c r="KV34" s="24">
        <f t="shared" si="156"/>
        <v>100</v>
      </c>
      <c r="KW34" s="24">
        <f t="shared" si="156"/>
        <v>91.666666666666657</v>
      </c>
      <c r="KX34" s="24">
        <f t="shared" si="156"/>
        <v>91.666666666666657</v>
      </c>
      <c r="KY34" s="24">
        <f t="shared" si="133"/>
        <v>90</v>
      </c>
      <c r="KZ34" s="24">
        <f t="shared" si="133"/>
        <v>91.666666666666657</v>
      </c>
      <c r="LA34" s="24">
        <f t="shared" si="133"/>
        <v>100</v>
      </c>
      <c r="LB34" s="24">
        <f t="shared" si="133"/>
        <v>96.666666666666657</v>
      </c>
      <c r="LC34" s="24">
        <f t="shared" si="133"/>
        <v>90</v>
      </c>
      <c r="LD34" s="24">
        <f t="shared" ref="LD34:NS34" si="157">SUM(LD35:LD36)</f>
        <v>96.666666666666657</v>
      </c>
      <c r="LE34" s="24">
        <f t="shared" ref="LE34:LF34" si="158">SUM(LE35:LE36)</f>
        <v>93.333333333333329</v>
      </c>
      <c r="LF34" s="24">
        <f t="shared" si="158"/>
        <v>96.666666666666657</v>
      </c>
      <c r="LG34" s="24">
        <f t="shared" si="157"/>
        <v>90</v>
      </c>
      <c r="LH34" s="24">
        <f t="shared" si="157"/>
        <v>96.666666666666657</v>
      </c>
      <c r="LI34" s="24">
        <f t="shared" si="157"/>
        <v>95</v>
      </c>
      <c r="LJ34" s="24">
        <f t="shared" si="157"/>
        <v>90</v>
      </c>
      <c r="LK34" s="24">
        <f t="shared" si="157"/>
        <v>93.333333333333329</v>
      </c>
      <c r="LL34" s="24">
        <f t="shared" ref="LL34:LQ34" si="159">SUM(LL35:LL36)</f>
        <v>90</v>
      </c>
      <c r="LM34" s="24">
        <f t="shared" si="159"/>
        <v>96.666666666666657</v>
      </c>
      <c r="LN34" s="24">
        <f t="shared" si="159"/>
        <v>90</v>
      </c>
      <c r="LO34" s="24">
        <f t="shared" si="159"/>
        <v>90</v>
      </c>
      <c r="LP34" s="24">
        <f t="shared" si="159"/>
        <v>91.428571428571416</v>
      </c>
      <c r="LQ34" s="24">
        <f t="shared" si="159"/>
        <v>96.666666666666657</v>
      </c>
      <c r="LR34" s="24">
        <f t="shared" si="157"/>
        <v>96.666666666666657</v>
      </c>
      <c r="LS34" s="24">
        <f t="shared" si="157"/>
        <v>93.333333333333343</v>
      </c>
      <c r="LT34" s="24">
        <f t="shared" si="157"/>
        <v>95</v>
      </c>
      <c r="LU34" s="24">
        <f t="shared" si="157"/>
        <v>93.333333333333329</v>
      </c>
      <c r="LV34" s="24">
        <f t="shared" si="157"/>
        <v>96.666666666666657</v>
      </c>
      <c r="LW34" s="24">
        <f t="shared" si="157"/>
        <v>90</v>
      </c>
      <c r="LX34" s="24">
        <f t="shared" ref="LX34:MB34" si="160">SUM(LX35:LX36)</f>
        <v>93.333333333333343</v>
      </c>
      <c r="LY34" s="24">
        <f t="shared" si="160"/>
        <v>91.428571428571416</v>
      </c>
      <c r="LZ34" s="24">
        <f t="shared" si="160"/>
        <v>100</v>
      </c>
      <c r="MA34" s="24">
        <f t="shared" si="160"/>
        <v>91.428571428571416</v>
      </c>
      <c r="MB34" s="24">
        <f t="shared" si="160"/>
        <v>100</v>
      </c>
      <c r="MC34" s="24">
        <f t="shared" si="157"/>
        <v>95</v>
      </c>
      <c r="MD34" s="24">
        <f t="shared" si="157"/>
        <v>95</v>
      </c>
      <c r="ME34" s="24">
        <f t="shared" ref="ME34:NF34" si="161">SUM(ME35:ME36)</f>
        <v>96.666666666666657</v>
      </c>
      <c r="MF34" s="24">
        <f t="shared" si="161"/>
        <v>93.333333333333329</v>
      </c>
      <c r="MG34" s="24">
        <f t="shared" si="161"/>
        <v>91.428571428571416</v>
      </c>
      <c r="MH34" s="24">
        <f t="shared" si="161"/>
        <v>100</v>
      </c>
      <c r="MI34" s="24">
        <f t="shared" si="161"/>
        <v>100</v>
      </c>
      <c r="MJ34" s="24">
        <f t="shared" si="161"/>
        <v>100</v>
      </c>
      <c r="MK34" s="24">
        <f t="shared" si="161"/>
        <v>96.666666666666657</v>
      </c>
      <c r="ML34" s="24">
        <f t="shared" si="161"/>
        <v>96.666666666666657</v>
      </c>
      <c r="MM34" s="24">
        <f t="shared" si="161"/>
        <v>100</v>
      </c>
      <c r="MN34" s="24">
        <f t="shared" si="161"/>
        <v>100</v>
      </c>
      <c r="MO34" s="24">
        <f t="shared" ref="MO34:MU34" si="162">SUM(MO35:MO36)</f>
        <v>96.666666666666657</v>
      </c>
      <c r="MP34" s="24">
        <f t="shared" si="162"/>
        <v>91.428571428571416</v>
      </c>
      <c r="MQ34" s="24">
        <f t="shared" si="162"/>
        <v>100</v>
      </c>
      <c r="MR34" s="24">
        <f t="shared" si="162"/>
        <v>100</v>
      </c>
      <c r="MS34" s="24">
        <f t="shared" si="162"/>
        <v>95</v>
      </c>
      <c r="MT34" s="24">
        <f t="shared" si="162"/>
        <v>96.666666666666657</v>
      </c>
      <c r="MU34" s="24">
        <f t="shared" si="162"/>
        <v>95</v>
      </c>
      <c r="MV34" s="24">
        <f t="shared" si="161"/>
        <v>95</v>
      </c>
      <c r="MW34" s="24">
        <f t="shared" si="161"/>
        <v>95</v>
      </c>
      <c r="MX34" s="24">
        <f t="shared" si="161"/>
        <v>91.428571428571416</v>
      </c>
      <c r="MY34" s="24">
        <f t="shared" si="161"/>
        <v>100</v>
      </c>
      <c r="MZ34" s="24">
        <f t="shared" ref="MZ34:ND34" si="163">SUM(MZ35:MZ36)</f>
        <v>95</v>
      </c>
      <c r="NA34" s="24">
        <f t="shared" si="163"/>
        <v>91.428571428571416</v>
      </c>
      <c r="NB34" s="24">
        <f t="shared" si="163"/>
        <v>100</v>
      </c>
      <c r="NC34" s="24">
        <f t="shared" si="163"/>
        <v>91.428571428571416</v>
      </c>
      <c r="ND34" s="24">
        <f t="shared" si="163"/>
        <v>91.666666666666657</v>
      </c>
      <c r="NE34" s="24">
        <f t="shared" si="161"/>
        <v>96.666666666666657</v>
      </c>
      <c r="NF34" s="24">
        <f t="shared" si="161"/>
        <v>93.333333333333343</v>
      </c>
      <c r="NG34" s="24">
        <f t="shared" si="157"/>
        <v>91.666666666666657</v>
      </c>
      <c r="NH34" s="24">
        <f t="shared" si="157"/>
        <v>100</v>
      </c>
      <c r="NI34" s="24">
        <f t="shared" si="157"/>
        <v>91.428571428571416</v>
      </c>
      <c r="NJ34" s="24">
        <f t="shared" si="157"/>
        <v>91.428571428571416</v>
      </c>
      <c r="NK34" s="24">
        <f t="shared" si="157"/>
        <v>96.666666666666657</v>
      </c>
      <c r="NL34" s="24">
        <f t="shared" ref="NL34:NP34" si="164">SUM(NL35:NL36)</f>
        <v>100</v>
      </c>
      <c r="NM34" s="24">
        <f t="shared" si="164"/>
        <v>100</v>
      </c>
      <c r="NN34" s="24">
        <f t="shared" si="164"/>
        <v>100</v>
      </c>
      <c r="NO34" s="24">
        <f t="shared" si="164"/>
        <v>100</v>
      </c>
      <c r="NP34" s="24">
        <f t="shared" si="164"/>
        <v>95</v>
      </c>
      <c r="NQ34" s="24">
        <f t="shared" si="157"/>
        <v>96.666666666666657</v>
      </c>
      <c r="NR34" s="24">
        <f t="shared" si="157"/>
        <v>93.333333333333343</v>
      </c>
      <c r="NS34" s="24">
        <f t="shared" si="157"/>
        <v>100</v>
      </c>
      <c r="NT34" s="24">
        <f t="shared" si="133"/>
        <v>96.666666666666657</v>
      </c>
      <c r="NU34" s="24">
        <f t="shared" si="133"/>
        <v>91.428571428571416</v>
      </c>
      <c r="NV34" s="24">
        <f t="shared" ref="NV34:PL34" si="165">SUM(NV35:NV36)</f>
        <v>100</v>
      </c>
      <c r="NW34" s="24">
        <f t="shared" si="165"/>
        <v>100</v>
      </c>
      <c r="NX34" s="24">
        <f t="shared" si="165"/>
        <v>91.428571428571416</v>
      </c>
      <c r="NY34" s="24">
        <f t="shared" si="165"/>
        <v>100</v>
      </c>
      <c r="NZ34" s="24">
        <f t="shared" si="165"/>
        <v>91.428571428571416</v>
      </c>
      <c r="OA34" s="24">
        <f t="shared" si="165"/>
        <v>93.333333333333329</v>
      </c>
      <c r="OB34" s="24">
        <f t="shared" si="165"/>
        <v>100</v>
      </c>
      <c r="OC34" s="24">
        <f t="shared" si="165"/>
        <v>100</v>
      </c>
      <c r="OD34" s="24">
        <f t="shared" si="165"/>
        <v>100</v>
      </c>
      <c r="OE34" s="24">
        <f t="shared" si="165"/>
        <v>93.333333333333343</v>
      </c>
      <c r="OF34" s="24">
        <f t="shared" si="165"/>
        <v>91.428571428571416</v>
      </c>
      <c r="OG34" s="24">
        <f t="shared" si="165"/>
        <v>93.333333333333329</v>
      </c>
      <c r="OH34" s="24">
        <f t="shared" ref="OH34:OM34" si="166">SUM(OH35:OH36)</f>
        <v>100</v>
      </c>
      <c r="OI34" s="24">
        <f t="shared" si="166"/>
        <v>100</v>
      </c>
      <c r="OJ34" s="24">
        <f t="shared" si="166"/>
        <v>91.428571428571416</v>
      </c>
      <c r="OK34" s="24">
        <f t="shared" si="166"/>
        <v>91.428571428571416</v>
      </c>
      <c r="OL34" s="24">
        <f t="shared" si="166"/>
        <v>100</v>
      </c>
      <c r="OM34" s="24">
        <f t="shared" si="166"/>
        <v>100</v>
      </c>
      <c r="ON34" s="24">
        <f t="shared" si="165"/>
        <v>91.666666666666657</v>
      </c>
      <c r="OO34" s="24">
        <f t="shared" si="165"/>
        <v>93.333333333333343</v>
      </c>
      <c r="OP34" s="24">
        <f t="shared" si="165"/>
        <v>93.333333333333343</v>
      </c>
      <c r="OQ34" s="24">
        <f t="shared" si="165"/>
        <v>100</v>
      </c>
      <c r="OR34" s="24">
        <f t="shared" si="165"/>
        <v>95</v>
      </c>
      <c r="OS34" s="24">
        <f t="shared" ref="OS34:OY34" si="167">SUM(OS35:OS36)</f>
        <v>93.333333333333343</v>
      </c>
      <c r="OT34" s="24">
        <f t="shared" si="167"/>
        <v>95</v>
      </c>
      <c r="OU34" s="24">
        <f t="shared" si="167"/>
        <v>96.666666666666657</v>
      </c>
      <c r="OV34" s="24">
        <f t="shared" si="167"/>
        <v>96.19047619047619</v>
      </c>
      <c r="OW34" s="24">
        <f t="shared" si="167"/>
        <v>95</v>
      </c>
      <c r="OX34" s="24">
        <f t="shared" si="167"/>
        <v>96.666666666666657</v>
      </c>
      <c r="OY34" s="24">
        <f t="shared" si="167"/>
        <v>93.333333333333343</v>
      </c>
      <c r="OZ34" s="24">
        <f t="shared" si="165"/>
        <v>96.666666666666657</v>
      </c>
      <c r="PA34" s="24">
        <f t="shared" si="165"/>
        <v>93.333333333333343</v>
      </c>
      <c r="PB34" s="24">
        <f t="shared" si="165"/>
        <v>91.666666666666657</v>
      </c>
      <c r="PC34" s="24">
        <f t="shared" si="165"/>
        <v>95</v>
      </c>
      <c r="PD34" s="24">
        <f t="shared" si="165"/>
        <v>93.333333333333343</v>
      </c>
      <c r="PE34" s="24">
        <f t="shared" ref="PE34:PH34" si="168">SUM(PE35:PE36)</f>
        <v>96.666666666666657</v>
      </c>
      <c r="PF34" s="24">
        <f t="shared" si="168"/>
        <v>90</v>
      </c>
      <c r="PG34" s="24">
        <f t="shared" si="168"/>
        <v>100</v>
      </c>
      <c r="PH34" s="24">
        <f t="shared" si="168"/>
        <v>93.333333333333343</v>
      </c>
      <c r="PI34" s="24">
        <f t="shared" si="165"/>
        <v>100</v>
      </c>
      <c r="PJ34" s="24">
        <f t="shared" si="165"/>
        <v>90</v>
      </c>
      <c r="PK34" s="24">
        <f t="shared" si="165"/>
        <v>92.38095238095238</v>
      </c>
      <c r="PL34" s="24">
        <f t="shared" si="165"/>
        <v>96.666666666666657</v>
      </c>
    </row>
    <row r="35" spans="1:428" ht="24" customHeight="1" thickTop="1" thickBot="1">
      <c r="A35" s="64"/>
      <c r="B35" s="68" t="s">
        <v>22</v>
      </c>
      <c r="C35" s="69"/>
      <c r="E35" s="28">
        <f t="shared" ref="E35" si="169">E27</f>
        <v>60</v>
      </c>
      <c r="F35" s="28">
        <f t="shared" ref="F35:G35" si="170">F27</f>
        <v>53.333333333333329</v>
      </c>
      <c r="G35" s="28">
        <f t="shared" si="170"/>
        <v>53.333333333333329</v>
      </c>
      <c r="H35" s="28">
        <f t="shared" ref="H35" si="171">H27</f>
        <v>60</v>
      </c>
      <c r="I35" s="28">
        <f t="shared" ref="I35" si="172">I27</f>
        <v>60</v>
      </c>
      <c r="J35" s="28">
        <f t="shared" ref="J35" si="173">J27</f>
        <v>53.333333333333329</v>
      </c>
      <c r="K35" s="28">
        <f t="shared" ref="K35" si="174">K27</f>
        <v>60</v>
      </c>
      <c r="L35" s="28">
        <f t="shared" ref="L35" si="175">L27</f>
        <v>60</v>
      </c>
      <c r="M35" s="28">
        <f>M27</f>
        <v>60</v>
      </c>
      <c r="N35" s="28">
        <f t="shared" ref="N35" si="176">N27</f>
        <v>60</v>
      </c>
      <c r="O35" s="28">
        <f t="shared" ref="O35" si="177">O27</f>
        <v>60</v>
      </c>
      <c r="P35" s="28">
        <f t="shared" ref="P35" si="178">P27</f>
        <v>60</v>
      </c>
      <c r="Q35" s="28">
        <f t="shared" ref="Q35:T35" si="179">Q27</f>
        <v>60</v>
      </c>
      <c r="R35" s="28">
        <f t="shared" si="179"/>
        <v>60</v>
      </c>
      <c r="S35" s="28">
        <f t="shared" si="179"/>
        <v>60</v>
      </c>
      <c r="T35" s="28">
        <f t="shared" si="179"/>
        <v>60</v>
      </c>
      <c r="U35" s="28">
        <f t="shared" ref="U35" si="180">U27</f>
        <v>60</v>
      </c>
      <c r="V35" s="28">
        <f t="shared" ref="V35:W35" si="181">V27</f>
        <v>60</v>
      </c>
      <c r="W35" s="28">
        <f t="shared" si="181"/>
        <v>60</v>
      </c>
      <c r="X35" s="28">
        <f t="shared" ref="X35:AW35" si="182">X27</f>
        <v>60</v>
      </c>
      <c r="Y35" s="28">
        <f t="shared" si="182"/>
        <v>60</v>
      </c>
      <c r="Z35" s="28">
        <f t="shared" si="182"/>
        <v>60</v>
      </c>
      <c r="AA35" s="28">
        <f t="shared" ref="AA35:AC35" si="183">AA27</f>
        <v>60</v>
      </c>
      <c r="AB35" s="28">
        <f t="shared" si="183"/>
        <v>60</v>
      </c>
      <c r="AC35" s="28">
        <f t="shared" si="183"/>
        <v>60</v>
      </c>
      <c r="AD35" s="28">
        <f t="shared" si="182"/>
        <v>60</v>
      </c>
      <c r="AE35" s="28">
        <f t="shared" ref="AE35:AV35" si="184">AE27</f>
        <v>60</v>
      </c>
      <c r="AF35" s="28">
        <f t="shared" si="184"/>
        <v>60</v>
      </c>
      <c r="AG35" s="28">
        <f t="shared" si="184"/>
        <v>60</v>
      </c>
      <c r="AH35" s="28">
        <f t="shared" si="184"/>
        <v>60</v>
      </c>
      <c r="AI35" s="28">
        <f t="shared" ref="AI35" si="185">AI27</f>
        <v>60</v>
      </c>
      <c r="AJ35" s="28">
        <f t="shared" si="184"/>
        <v>60</v>
      </c>
      <c r="AK35" s="28">
        <f t="shared" si="184"/>
        <v>60</v>
      </c>
      <c r="AL35" s="28">
        <f t="shared" si="184"/>
        <v>60</v>
      </c>
      <c r="AM35" s="28">
        <f t="shared" ref="AM35:AP35" si="186">AM27</f>
        <v>60</v>
      </c>
      <c r="AN35" s="28">
        <f t="shared" si="186"/>
        <v>60</v>
      </c>
      <c r="AO35" s="28">
        <f t="shared" si="186"/>
        <v>60</v>
      </c>
      <c r="AP35" s="28">
        <f t="shared" si="186"/>
        <v>60</v>
      </c>
      <c r="AQ35" s="28">
        <f t="shared" si="184"/>
        <v>60</v>
      </c>
      <c r="AR35" s="28">
        <f t="shared" si="184"/>
        <v>60</v>
      </c>
      <c r="AS35" s="28">
        <f t="shared" si="184"/>
        <v>60</v>
      </c>
      <c r="AT35" s="28">
        <f t="shared" ref="AT35:AU35" si="187">AT27</f>
        <v>60</v>
      </c>
      <c r="AU35" s="28">
        <f t="shared" si="187"/>
        <v>60</v>
      </c>
      <c r="AV35" s="28">
        <f t="shared" si="184"/>
        <v>60</v>
      </c>
      <c r="AW35" s="28">
        <f t="shared" si="182"/>
        <v>60</v>
      </c>
      <c r="AX35" s="28">
        <f t="shared" ref="AX35:BA35" si="188">AX27</f>
        <v>60</v>
      </c>
      <c r="AY35" s="28">
        <f t="shared" si="188"/>
        <v>60</v>
      </c>
      <c r="AZ35" s="28">
        <f t="shared" si="188"/>
        <v>60</v>
      </c>
      <c r="BA35" s="28">
        <f t="shared" si="188"/>
        <v>60</v>
      </c>
      <c r="BB35" s="28">
        <f t="shared" ref="BB35:NU35" si="189">BB27</f>
        <v>60</v>
      </c>
      <c r="BC35" s="28">
        <f t="shared" si="189"/>
        <v>60</v>
      </c>
      <c r="BD35" s="28">
        <f t="shared" si="189"/>
        <v>60</v>
      </c>
      <c r="BE35" s="28">
        <f t="shared" si="189"/>
        <v>60</v>
      </c>
      <c r="BF35" s="28">
        <f t="shared" ref="BF35:BJ35" si="190">BF27</f>
        <v>60</v>
      </c>
      <c r="BG35" s="28">
        <f t="shared" si="190"/>
        <v>60</v>
      </c>
      <c r="BH35" s="28">
        <f t="shared" si="190"/>
        <v>60</v>
      </c>
      <c r="BI35" s="28">
        <f t="shared" si="190"/>
        <v>60</v>
      </c>
      <c r="BJ35" s="28">
        <f t="shared" si="190"/>
        <v>60</v>
      </c>
      <c r="BK35" s="28">
        <f t="shared" si="189"/>
        <v>60</v>
      </c>
      <c r="BL35" s="28">
        <f t="shared" si="189"/>
        <v>60</v>
      </c>
      <c r="BM35" s="28">
        <f t="shared" si="189"/>
        <v>60</v>
      </c>
      <c r="BN35" s="28">
        <f t="shared" si="189"/>
        <v>60</v>
      </c>
      <c r="BO35" s="28">
        <f t="shared" si="189"/>
        <v>60</v>
      </c>
      <c r="BP35" s="28">
        <f t="shared" ref="BP35:BQ35" si="191">BP27</f>
        <v>60</v>
      </c>
      <c r="BQ35" s="28">
        <f t="shared" si="191"/>
        <v>60</v>
      </c>
      <c r="BR35" s="28">
        <f t="shared" si="189"/>
        <v>60</v>
      </c>
      <c r="BS35" s="28">
        <f t="shared" si="189"/>
        <v>60</v>
      </c>
      <c r="BT35" s="28">
        <f t="shared" si="189"/>
        <v>60</v>
      </c>
      <c r="BU35" s="28">
        <f t="shared" si="189"/>
        <v>60</v>
      </c>
      <c r="BV35" s="28">
        <f t="shared" ref="BV35:CA35" si="192">BV27</f>
        <v>60</v>
      </c>
      <c r="BW35" s="28">
        <f t="shared" si="192"/>
        <v>60</v>
      </c>
      <c r="BX35" s="28">
        <f t="shared" si="192"/>
        <v>60</v>
      </c>
      <c r="BY35" s="28">
        <f t="shared" si="192"/>
        <v>60</v>
      </c>
      <c r="BZ35" s="28">
        <f t="shared" si="192"/>
        <v>60</v>
      </c>
      <c r="CA35" s="28">
        <f t="shared" si="192"/>
        <v>60</v>
      </c>
      <c r="CB35" s="28">
        <f t="shared" si="189"/>
        <v>60</v>
      </c>
      <c r="CC35" s="28">
        <f t="shared" si="189"/>
        <v>60</v>
      </c>
      <c r="CD35" s="28">
        <f t="shared" ref="CD35:CH35" si="193">CD27</f>
        <v>60</v>
      </c>
      <c r="CE35" s="28">
        <f t="shared" si="193"/>
        <v>60</v>
      </c>
      <c r="CF35" s="28">
        <f t="shared" si="193"/>
        <v>60</v>
      </c>
      <c r="CG35" s="28">
        <f t="shared" si="193"/>
        <v>60</v>
      </c>
      <c r="CH35" s="28">
        <f t="shared" si="193"/>
        <v>60</v>
      </c>
      <c r="CI35" s="28">
        <f t="shared" si="189"/>
        <v>60</v>
      </c>
      <c r="CJ35" s="28">
        <f t="shared" si="189"/>
        <v>60</v>
      </c>
      <c r="CK35" s="28">
        <f t="shared" si="189"/>
        <v>51.428571428571423</v>
      </c>
      <c r="CL35" s="28">
        <f t="shared" si="189"/>
        <v>51.428571428571423</v>
      </c>
      <c r="CM35" s="28">
        <f t="shared" si="189"/>
        <v>60</v>
      </c>
      <c r="CN35" s="28">
        <f t="shared" si="189"/>
        <v>60</v>
      </c>
      <c r="CO35" s="28">
        <f t="shared" si="189"/>
        <v>60</v>
      </c>
      <c r="CP35" s="28">
        <f t="shared" ref="CP35:GJ35" si="194">CP27</f>
        <v>60</v>
      </c>
      <c r="CQ35" s="28">
        <f t="shared" si="194"/>
        <v>60</v>
      </c>
      <c r="CR35" s="28">
        <f t="shared" si="194"/>
        <v>60</v>
      </c>
      <c r="CS35" s="28">
        <f t="shared" si="194"/>
        <v>60</v>
      </c>
      <c r="CT35" s="28">
        <f t="shared" si="194"/>
        <v>51.428571428571423</v>
      </c>
      <c r="CU35" s="28">
        <f t="shared" si="194"/>
        <v>60</v>
      </c>
      <c r="CV35" s="28">
        <f t="shared" si="194"/>
        <v>60</v>
      </c>
      <c r="CW35" s="28">
        <f t="shared" si="194"/>
        <v>60</v>
      </c>
      <c r="CX35" s="28">
        <f t="shared" si="194"/>
        <v>53.333333333333329</v>
      </c>
      <c r="CY35" s="28">
        <f t="shared" si="194"/>
        <v>60</v>
      </c>
      <c r="CZ35" s="28">
        <f t="shared" si="194"/>
        <v>60</v>
      </c>
      <c r="DA35" s="28">
        <f t="shared" si="194"/>
        <v>53.333333333333329</v>
      </c>
      <c r="DB35" s="28">
        <f t="shared" si="194"/>
        <v>60</v>
      </c>
      <c r="DC35" s="28">
        <f t="shared" si="194"/>
        <v>53.333333333333329</v>
      </c>
      <c r="DD35" s="28">
        <f t="shared" si="194"/>
        <v>51.428571428571423</v>
      </c>
      <c r="DE35" s="28">
        <f t="shared" ref="DE35:DJ35" si="195">DE27</f>
        <v>60</v>
      </c>
      <c r="DF35" s="28">
        <f t="shared" si="195"/>
        <v>60</v>
      </c>
      <c r="DG35" s="28">
        <f t="shared" si="195"/>
        <v>60</v>
      </c>
      <c r="DH35" s="28">
        <f t="shared" si="195"/>
        <v>60</v>
      </c>
      <c r="DI35" s="28">
        <f t="shared" si="195"/>
        <v>60</v>
      </c>
      <c r="DJ35" s="28">
        <f t="shared" si="195"/>
        <v>53.333333333333329</v>
      </c>
      <c r="DK35" s="28">
        <f t="shared" si="194"/>
        <v>53.333333333333329</v>
      </c>
      <c r="DL35" s="28">
        <f t="shared" si="194"/>
        <v>53.333333333333329</v>
      </c>
      <c r="DM35" s="28">
        <f t="shared" si="194"/>
        <v>53.333333333333329</v>
      </c>
      <c r="DN35" s="28">
        <f t="shared" si="194"/>
        <v>60</v>
      </c>
      <c r="DO35" s="28">
        <f t="shared" si="194"/>
        <v>53.333333333333329</v>
      </c>
      <c r="DP35" s="28">
        <f t="shared" si="194"/>
        <v>51.428571428571423</v>
      </c>
      <c r="DQ35" s="28">
        <f t="shared" si="194"/>
        <v>53.333333333333329</v>
      </c>
      <c r="DR35" s="28">
        <f t="shared" ref="DR35:DX35" si="196">DR27</f>
        <v>53.333333333333329</v>
      </c>
      <c r="DS35" s="28">
        <f t="shared" si="196"/>
        <v>53.333333333333329</v>
      </c>
      <c r="DT35" s="28">
        <f t="shared" si="196"/>
        <v>60</v>
      </c>
      <c r="DU35" s="28">
        <f t="shared" si="196"/>
        <v>60</v>
      </c>
      <c r="DV35" s="28">
        <f t="shared" si="196"/>
        <v>53.333333333333329</v>
      </c>
      <c r="DW35" s="28">
        <f t="shared" si="196"/>
        <v>60</v>
      </c>
      <c r="DX35" s="28">
        <f t="shared" si="196"/>
        <v>60</v>
      </c>
      <c r="DY35" s="28">
        <f t="shared" si="194"/>
        <v>60</v>
      </c>
      <c r="DZ35" s="28">
        <f t="shared" si="194"/>
        <v>60</v>
      </c>
      <c r="EA35" s="28">
        <f t="shared" si="194"/>
        <v>60</v>
      </c>
      <c r="EB35" s="28">
        <f t="shared" si="194"/>
        <v>53.333333333333329</v>
      </c>
      <c r="EC35" s="28">
        <f t="shared" si="194"/>
        <v>60</v>
      </c>
      <c r="ED35" s="28">
        <f t="shared" si="194"/>
        <v>51.428571428571423</v>
      </c>
      <c r="EE35" s="28">
        <f t="shared" si="194"/>
        <v>53.333333333333329</v>
      </c>
      <c r="EF35" s="28">
        <f t="shared" ref="EF35:EI35" si="197">EF27</f>
        <v>53.333333333333329</v>
      </c>
      <c r="EG35" s="28">
        <f t="shared" si="197"/>
        <v>60</v>
      </c>
      <c r="EH35" s="28">
        <f t="shared" si="197"/>
        <v>60</v>
      </c>
      <c r="EI35" s="28">
        <f t="shared" si="197"/>
        <v>60</v>
      </c>
      <c r="EJ35" s="28">
        <f t="shared" si="194"/>
        <v>60</v>
      </c>
      <c r="EK35" s="28">
        <f t="shared" si="194"/>
        <v>60</v>
      </c>
      <c r="EL35" s="28">
        <f t="shared" si="194"/>
        <v>60</v>
      </c>
      <c r="EM35" s="28">
        <f t="shared" si="194"/>
        <v>60</v>
      </c>
      <c r="EN35" s="28">
        <f t="shared" si="194"/>
        <v>60</v>
      </c>
      <c r="EO35" s="28">
        <f t="shared" si="194"/>
        <v>60</v>
      </c>
      <c r="EP35" s="28">
        <f t="shared" ref="EP35:ES35" si="198">EP27</f>
        <v>60</v>
      </c>
      <c r="EQ35" s="28">
        <f t="shared" si="198"/>
        <v>60</v>
      </c>
      <c r="ER35" s="28">
        <f t="shared" si="198"/>
        <v>60</v>
      </c>
      <c r="ES35" s="28">
        <f t="shared" si="198"/>
        <v>60</v>
      </c>
      <c r="ET35" s="28">
        <f t="shared" si="194"/>
        <v>60</v>
      </c>
      <c r="EU35" s="28">
        <f t="shared" si="194"/>
        <v>60</v>
      </c>
      <c r="EV35" s="28">
        <f t="shared" si="194"/>
        <v>60</v>
      </c>
      <c r="EW35" s="28">
        <f t="shared" si="194"/>
        <v>60</v>
      </c>
      <c r="EX35" s="28">
        <f t="shared" si="194"/>
        <v>60</v>
      </c>
      <c r="EY35" s="28">
        <f t="shared" si="194"/>
        <v>60</v>
      </c>
      <c r="EZ35" s="28">
        <f t="shared" ref="EZ35:FC35" si="199">EZ27</f>
        <v>60</v>
      </c>
      <c r="FA35" s="28">
        <f t="shared" si="199"/>
        <v>60</v>
      </c>
      <c r="FB35" s="28">
        <f t="shared" si="199"/>
        <v>60</v>
      </c>
      <c r="FC35" s="28">
        <f t="shared" si="199"/>
        <v>60</v>
      </c>
      <c r="FD35" s="28">
        <f t="shared" si="194"/>
        <v>60</v>
      </c>
      <c r="FE35" s="28">
        <f t="shared" si="194"/>
        <v>60</v>
      </c>
      <c r="FF35" s="28">
        <f t="shared" si="194"/>
        <v>60</v>
      </c>
      <c r="FG35" s="28">
        <f t="shared" si="194"/>
        <v>60</v>
      </c>
      <c r="FH35" s="28">
        <f t="shared" si="194"/>
        <v>60</v>
      </c>
      <c r="FI35" s="28">
        <f t="shared" si="194"/>
        <v>60</v>
      </c>
      <c r="FJ35" s="28">
        <f t="shared" si="194"/>
        <v>60</v>
      </c>
      <c r="FK35" s="28">
        <f t="shared" ref="FK35:FQ35" si="200">FK27</f>
        <v>60</v>
      </c>
      <c r="FL35" s="28">
        <f t="shared" si="200"/>
        <v>53.333333333333329</v>
      </c>
      <c r="FM35" s="28">
        <f t="shared" si="200"/>
        <v>60</v>
      </c>
      <c r="FN35" s="28">
        <f t="shared" si="200"/>
        <v>60</v>
      </c>
      <c r="FO35" s="28">
        <f t="shared" si="200"/>
        <v>60</v>
      </c>
      <c r="FP35" s="28">
        <f t="shared" si="200"/>
        <v>60</v>
      </c>
      <c r="FQ35" s="28">
        <f t="shared" si="200"/>
        <v>53.333333333333329</v>
      </c>
      <c r="FR35" s="28">
        <f t="shared" si="194"/>
        <v>60</v>
      </c>
      <c r="FS35" s="28">
        <f t="shared" si="194"/>
        <v>60</v>
      </c>
      <c r="FT35" s="28">
        <f t="shared" si="194"/>
        <v>60</v>
      </c>
      <c r="FU35" s="28">
        <f t="shared" si="194"/>
        <v>53.333333333333329</v>
      </c>
      <c r="FV35" s="28">
        <f t="shared" si="194"/>
        <v>60</v>
      </c>
      <c r="FW35" s="28">
        <f t="shared" si="194"/>
        <v>60</v>
      </c>
      <c r="FX35" s="28">
        <f t="shared" si="194"/>
        <v>60</v>
      </c>
      <c r="FY35" s="28">
        <f t="shared" ref="FY35:GC35" si="201">FY27</f>
        <v>60</v>
      </c>
      <c r="FZ35" s="28">
        <f t="shared" si="201"/>
        <v>60</v>
      </c>
      <c r="GA35" s="28">
        <f t="shared" si="201"/>
        <v>60</v>
      </c>
      <c r="GB35" s="28">
        <f t="shared" si="201"/>
        <v>53.333333333333329</v>
      </c>
      <c r="GC35" s="28">
        <f t="shared" si="201"/>
        <v>53.333333333333329</v>
      </c>
      <c r="GD35" s="28">
        <f t="shared" si="194"/>
        <v>60</v>
      </c>
      <c r="GE35" s="28">
        <f t="shared" si="194"/>
        <v>60</v>
      </c>
      <c r="GF35" s="28">
        <f t="shared" si="194"/>
        <v>60</v>
      </c>
      <c r="GG35" s="28">
        <f t="shared" si="194"/>
        <v>60</v>
      </c>
      <c r="GH35" s="28">
        <f t="shared" si="194"/>
        <v>60</v>
      </c>
      <c r="GI35" s="28">
        <f t="shared" si="194"/>
        <v>60</v>
      </c>
      <c r="GJ35" s="28">
        <f t="shared" si="194"/>
        <v>60</v>
      </c>
      <c r="GK35" s="28">
        <f t="shared" si="189"/>
        <v>60</v>
      </c>
      <c r="GL35" s="28">
        <f t="shared" si="189"/>
        <v>60</v>
      </c>
      <c r="GM35" s="28">
        <f t="shared" si="189"/>
        <v>60</v>
      </c>
      <c r="GN35" s="28">
        <f t="shared" si="189"/>
        <v>60</v>
      </c>
      <c r="GO35" s="28">
        <f t="shared" si="189"/>
        <v>60</v>
      </c>
      <c r="GP35" s="28">
        <f t="shared" si="189"/>
        <v>60</v>
      </c>
      <c r="GQ35" s="28">
        <f t="shared" si="189"/>
        <v>60</v>
      </c>
      <c r="GR35" s="28">
        <f t="shared" si="189"/>
        <v>60</v>
      </c>
      <c r="GS35" s="28">
        <f t="shared" si="189"/>
        <v>60</v>
      </c>
      <c r="GT35" s="28">
        <f t="shared" si="189"/>
        <v>60</v>
      </c>
      <c r="GU35" s="28">
        <f t="shared" si="189"/>
        <v>53.333333333333329</v>
      </c>
      <c r="GV35" s="28">
        <f t="shared" ref="GV35:HB35" si="202">GV27</f>
        <v>60</v>
      </c>
      <c r="GW35" s="28">
        <f t="shared" si="202"/>
        <v>60</v>
      </c>
      <c r="GX35" s="28">
        <f t="shared" si="202"/>
        <v>60</v>
      </c>
      <c r="GY35" s="28">
        <f t="shared" si="202"/>
        <v>60</v>
      </c>
      <c r="GZ35" s="28">
        <f t="shared" si="202"/>
        <v>53.333333333333329</v>
      </c>
      <c r="HA35" s="28">
        <f t="shared" si="202"/>
        <v>60</v>
      </c>
      <c r="HB35" s="28">
        <f t="shared" si="202"/>
        <v>60</v>
      </c>
      <c r="HC35" s="28">
        <f t="shared" si="189"/>
        <v>53.333333333333329</v>
      </c>
      <c r="HD35" s="28">
        <f t="shared" si="189"/>
        <v>60</v>
      </c>
      <c r="HE35" s="28">
        <f t="shared" si="189"/>
        <v>60</v>
      </c>
      <c r="HF35" s="28">
        <f t="shared" si="189"/>
        <v>60</v>
      </c>
      <c r="HG35" s="28">
        <f t="shared" si="189"/>
        <v>60</v>
      </c>
      <c r="HH35" s="28">
        <f t="shared" si="189"/>
        <v>53.333333333333329</v>
      </c>
      <c r="HI35" s="28">
        <f t="shared" ref="HI35:HP35" si="203">HI27</f>
        <v>60</v>
      </c>
      <c r="HJ35" s="28">
        <f t="shared" si="203"/>
        <v>60</v>
      </c>
      <c r="HK35" s="28">
        <f t="shared" si="203"/>
        <v>60</v>
      </c>
      <c r="HL35" s="28">
        <f t="shared" si="203"/>
        <v>60</v>
      </c>
      <c r="HM35" s="28">
        <f t="shared" si="203"/>
        <v>60</v>
      </c>
      <c r="HN35" s="28">
        <f t="shared" si="203"/>
        <v>60</v>
      </c>
      <c r="HO35" s="28">
        <f t="shared" si="203"/>
        <v>60</v>
      </c>
      <c r="HP35" s="28">
        <f t="shared" si="203"/>
        <v>60</v>
      </c>
      <c r="HQ35" s="28">
        <f t="shared" si="189"/>
        <v>60</v>
      </c>
      <c r="HR35" s="28">
        <f t="shared" si="189"/>
        <v>60</v>
      </c>
      <c r="HS35" s="28">
        <f t="shared" si="189"/>
        <v>60</v>
      </c>
      <c r="HT35" s="28">
        <f t="shared" si="189"/>
        <v>60</v>
      </c>
      <c r="HU35" s="28">
        <f t="shared" ref="HU35:IA35" si="204">HU27</f>
        <v>60</v>
      </c>
      <c r="HV35" s="28">
        <f t="shared" si="204"/>
        <v>60</v>
      </c>
      <c r="HW35" s="28">
        <f t="shared" si="204"/>
        <v>60</v>
      </c>
      <c r="HX35" s="28">
        <f t="shared" si="204"/>
        <v>53.333333333333329</v>
      </c>
      <c r="HY35" s="28">
        <f t="shared" si="204"/>
        <v>60</v>
      </c>
      <c r="HZ35" s="28">
        <f t="shared" si="204"/>
        <v>60</v>
      </c>
      <c r="IA35" s="28">
        <f t="shared" si="204"/>
        <v>60</v>
      </c>
      <c r="IB35" s="28">
        <f t="shared" si="189"/>
        <v>60</v>
      </c>
      <c r="IC35" s="28">
        <f t="shared" si="189"/>
        <v>60</v>
      </c>
      <c r="ID35" s="28">
        <f t="shared" si="189"/>
        <v>60</v>
      </c>
      <c r="IE35" s="28">
        <f t="shared" si="189"/>
        <v>60</v>
      </c>
      <c r="IF35" s="28">
        <f t="shared" si="189"/>
        <v>60</v>
      </c>
      <c r="IG35" s="28">
        <f t="shared" ref="IG35:IH35" si="205">IG27</f>
        <v>60</v>
      </c>
      <c r="IH35" s="28">
        <f t="shared" si="205"/>
        <v>53.333333333333329</v>
      </c>
      <c r="II35" s="28">
        <f t="shared" si="189"/>
        <v>60</v>
      </c>
      <c r="IJ35" s="28">
        <f t="shared" si="189"/>
        <v>60</v>
      </c>
      <c r="IK35" s="28">
        <f t="shared" si="189"/>
        <v>60</v>
      </c>
      <c r="IL35" s="28">
        <f t="shared" ref="IL35:IR35" si="206">IL27</f>
        <v>60</v>
      </c>
      <c r="IM35" s="28">
        <f t="shared" si="206"/>
        <v>60</v>
      </c>
      <c r="IN35" s="28">
        <f t="shared" si="206"/>
        <v>60</v>
      </c>
      <c r="IO35" s="28">
        <f t="shared" si="206"/>
        <v>60</v>
      </c>
      <c r="IP35" s="28">
        <f t="shared" si="206"/>
        <v>60</v>
      </c>
      <c r="IQ35" s="28">
        <f t="shared" si="206"/>
        <v>60</v>
      </c>
      <c r="IR35" s="28">
        <f t="shared" si="206"/>
        <v>60</v>
      </c>
      <c r="IS35" s="28">
        <f t="shared" si="189"/>
        <v>60</v>
      </c>
      <c r="IT35" s="28">
        <f t="shared" si="189"/>
        <v>60</v>
      </c>
      <c r="IU35" s="28">
        <f t="shared" si="189"/>
        <v>60</v>
      </c>
      <c r="IV35" s="28">
        <f t="shared" si="189"/>
        <v>60</v>
      </c>
      <c r="IW35" s="28">
        <f t="shared" si="189"/>
        <v>60</v>
      </c>
      <c r="IX35" s="28">
        <f t="shared" ref="IX35:IY35" si="207">IX27</f>
        <v>60</v>
      </c>
      <c r="IY35" s="28">
        <f t="shared" si="207"/>
        <v>60</v>
      </c>
      <c r="IZ35" s="28">
        <f t="shared" si="189"/>
        <v>60</v>
      </c>
      <c r="JA35" s="28">
        <f t="shared" si="189"/>
        <v>60</v>
      </c>
      <c r="JB35" s="28">
        <f t="shared" si="189"/>
        <v>60</v>
      </c>
      <c r="JC35" s="28">
        <f t="shared" si="189"/>
        <v>60</v>
      </c>
      <c r="JD35" s="28">
        <f t="shared" si="189"/>
        <v>60</v>
      </c>
      <c r="JE35" s="28">
        <f t="shared" ref="JE35:JH35" si="208">JE27</f>
        <v>60</v>
      </c>
      <c r="JF35" s="28">
        <f t="shared" si="208"/>
        <v>60</v>
      </c>
      <c r="JG35" s="28">
        <f t="shared" si="208"/>
        <v>60</v>
      </c>
      <c r="JH35" s="28">
        <f t="shared" si="208"/>
        <v>60</v>
      </c>
      <c r="JI35" s="28">
        <f t="shared" si="189"/>
        <v>60</v>
      </c>
      <c r="JJ35" s="28">
        <f t="shared" si="189"/>
        <v>60</v>
      </c>
      <c r="JK35" s="28">
        <f t="shared" si="189"/>
        <v>60</v>
      </c>
      <c r="JL35" s="28">
        <f t="shared" si="189"/>
        <v>60</v>
      </c>
      <c r="JM35" s="28">
        <f t="shared" ref="JM35:JO35" si="209">JM27</f>
        <v>60</v>
      </c>
      <c r="JN35" s="28">
        <f t="shared" si="209"/>
        <v>60</v>
      </c>
      <c r="JO35" s="28">
        <f t="shared" si="209"/>
        <v>60</v>
      </c>
      <c r="JP35" s="28">
        <f t="shared" si="189"/>
        <v>60</v>
      </c>
      <c r="JQ35" s="28">
        <f t="shared" si="189"/>
        <v>60</v>
      </c>
      <c r="JR35" s="28">
        <f t="shared" si="189"/>
        <v>60</v>
      </c>
      <c r="JS35" s="28">
        <f t="shared" si="189"/>
        <v>60</v>
      </c>
      <c r="JT35" s="28">
        <f t="shared" ref="JT35:JU35" si="210">JT27</f>
        <v>60</v>
      </c>
      <c r="JU35" s="28">
        <f t="shared" si="210"/>
        <v>60</v>
      </c>
      <c r="JV35" s="28">
        <f t="shared" si="189"/>
        <v>60</v>
      </c>
      <c r="JW35" s="28">
        <f t="shared" si="189"/>
        <v>60</v>
      </c>
      <c r="JX35" s="28">
        <f t="shared" si="189"/>
        <v>53.333333333333329</v>
      </c>
      <c r="JY35" s="28">
        <f t="shared" si="189"/>
        <v>53.333333333333329</v>
      </c>
      <c r="JZ35" s="28">
        <f t="shared" si="189"/>
        <v>60</v>
      </c>
      <c r="KA35" s="28">
        <f t="shared" si="189"/>
        <v>60</v>
      </c>
      <c r="KB35" s="28">
        <f t="shared" si="189"/>
        <v>60</v>
      </c>
      <c r="KC35" s="28">
        <f t="shared" si="189"/>
        <v>60</v>
      </c>
      <c r="KD35" s="28">
        <f t="shared" ref="KD35:KJ35" si="211">KD27</f>
        <v>60</v>
      </c>
      <c r="KE35" s="28">
        <f t="shared" si="211"/>
        <v>60</v>
      </c>
      <c r="KF35" s="28">
        <f t="shared" si="211"/>
        <v>60</v>
      </c>
      <c r="KG35" s="28">
        <f t="shared" si="211"/>
        <v>60</v>
      </c>
      <c r="KH35" s="28">
        <f t="shared" si="211"/>
        <v>60</v>
      </c>
      <c r="KI35" s="28">
        <f t="shared" si="211"/>
        <v>60</v>
      </c>
      <c r="KJ35" s="28">
        <f t="shared" si="211"/>
        <v>60</v>
      </c>
      <c r="KK35" s="28">
        <f t="shared" si="189"/>
        <v>60</v>
      </c>
      <c r="KL35" s="28">
        <f t="shared" si="189"/>
        <v>60</v>
      </c>
      <c r="KM35" s="28">
        <f t="shared" si="189"/>
        <v>51.428571428571423</v>
      </c>
      <c r="KN35" s="28">
        <f t="shared" si="189"/>
        <v>60</v>
      </c>
      <c r="KO35" s="28">
        <f t="shared" si="189"/>
        <v>60</v>
      </c>
      <c r="KP35" s="28">
        <f t="shared" si="189"/>
        <v>60</v>
      </c>
      <c r="KQ35" s="28">
        <f t="shared" si="189"/>
        <v>60</v>
      </c>
      <c r="KR35" s="28">
        <f t="shared" ref="KR35:KX35" si="212">KR27</f>
        <v>60</v>
      </c>
      <c r="KS35" s="28">
        <f t="shared" si="212"/>
        <v>60</v>
      </c>
      <c r="KT35" s="28">
        <f t="shared" si="212"/>
        <v>60</v>
      </c>
      <c r="KU35" s="28">
        <f t="shared" si="212"/>
        <v>60</v>
      </c>
      <c r="KV35" s="28">
        <f t="shared" si="212"/>
        <v>60</v>
      </c>
      <c r="KW35" s="28">
        <f t="shared" si="212"/>
        <v>60</v>
      </c>
      <c r="KX35" s="28">
        <f t="shared" si="212"/>
        <v>60</v>
      </c>
      <c r="KY35" s="28">
        <f t="shared" si="189"/>
        <v>60</v>
      </c>
      <c r="KZ35" s="28">
        <f t="shared" si="189"/>
        <v>60</v>
      </c>
      <c r="LA35" s="28">
        <f t="shared" si="189"/>
        <v>60</v>
      </c>
      <c r="LB35" s="28">
        <f t="shared" si="189"/>
        <v>60</v>
      </c>
      <c r="LC35" s="28">
        <f t="shared" si="189"/>
        <v>60</v>
      </c>
      <c r="LD35" s="28">
        <f t="shared" ref="LD35:NS35" si="213">LD27</f>
        <v>60</v>
      </c>
      <c r="LE35" s="28">
        <f t="shared" ref="LE35:LF35" si="214">LE27</f>
        <v>53.333333333333329</v>
      </c>
      <c r="LF35" s="28">
        <f t="shared" si="214"/>
        <v>60</v>
      </c>
      <c r="LG35" s="28">
        <f t="shared" si="213"/>
        <v>60</v>
      </c>
      <c r="LH35" s="28">
        <f t="shared" si="213"/>
        <v>60</v>
      </c>
      <c r="LI35" s="28">
        <f t="shared" si="213"/>
        <v>60</v>
      </c>
      <c r="LJ35" s="28">
        <f t="shared" si="213"/>
        <v>60</v>
      </c>
      <c r="LK35" s="28">
        <f t="shared" si="213"/>
        <v>53.333333333333329</v>
      </c>
      <c r="LL35" s="28">
        <f t="shared" ref="LL35:LQ35" si="215">LL27</f>
        <v>60</v>
      </c>
      <c r="LM35" s="28">
        <f t="shared" si="215"/>
        <v>60</v>
      </c>
      <c r="LN35" s="28">
        <f t="shared" si="215"/>
        <v>60</v>
      </c>
      <c r="LO35" s="28">
        <f t="shared" si="215"/>
        <v>60</v>
      </c>
      <c r="LP35" s="28">
        <f t="shared" si="215"/>
        <v>51.428571428571423</v>
      </c>
      <c r="LQ35" s="28">
        <f t="shared" si="215"/>
        <v>60</v>
      </c>
      <c r="LR35" s="28">
        <f t="shared" si="213"/>
        <v>60</v>
      </c>
      <c r="LS35" s="28">
        <f t="shared" si="213"/>
        <v>60</v>
      </c>
      <c r="LT35" s="28">
        <f t="shared" si="213"/>
        <v>60</v>
      </c>
      <c r="LU35" s="28">
        <f t="shared" si="213"/>
        <v>53.333333333333329</v>
      </c>
      <c r="LV35" s="28">
        <f t="shared" si="213"/>
        <v>60</v>
      </c>
      <c r="LW35" s="28">
        <f t="shared" si="213"/>
        <v>60</v>
      </c>
      <c r="LX35" s="28">
        <f t="shared" ref="LX35:MB35" si="216">LX27</f>
        <v>60</v>
      </c>
      <c r="LY35" s="28">
        <f t="shared" si="216"/>
        <v>51.428571428571423</v>
      </c>
      <c r="LZ35" s="28">
        <f t="shared" si="216"/>
        <v>60</v>
      </c>
      <c r="MA35" s="28">
        <f t="shared" si="216"/>
        <v>51.428571428571423</v>
      </c>
      <c r="MB35" s="28">
        <f t="shared" si="216"/>
        <v>60</v>
      </c>
      <c r="MC35" s="28">
        <f t="shared" si="213"/>
        <v>60</v>
      </c>
      <c r="MD35" s="28">
        <f t="shared" si="213"/>
        <v>60</v>
      </c>
      <c r="ME35" s="28">
        <f t="shared" ref="ME35:NF35" si="217">ME27</f>
        <v>60</v>
      </c>
      <c r="MF35" s="28">
        <f t="shared" si="217"/>
        <v>53.333333333333329</v>
      </c>
      <c r="MG35" s="28">
        <f t="shared" si="217"/>
        <v>51.428571428571423</v>
      </c>
      <c r="MH35" s="28">
        <f t="shared" si="217"/>
        <v>60</v>
      </c>
      <c r="MI35" s="28">
        <f t="shared" si="217"/>
        <v>60</v>
      </c>
      <c r="MJ35" s="28">
        <f t="shared" si="217"/>
        <v>60</v>
      </c>
      <c r="MK35" s="28">
        <f t="shared" si="217"/>
        <v>60</v>
      </c>
      <c r="ML35" s="28">
        <f t="shared" si="217"/>
        <v>60</v>
      </c>
      <c r="MM35" s="28">
        <f t="shared" si="217"/>
        <v>60</v>
      </c>
      <c r="MN35" s="28">
        <f t="shared" si="217"/>
        <v>60</v>
      </c>
      <c r="MO35" s="28">
        <f t="shared" ref="MO35:MU35" si="218">MO27</f>
        <v>60</v>
      </c>
      <c r="MP35" s="28">
        <f t="shared" si="218"/>
        <v>51.428571428571423</v>
      </c>
      <c r="MQ35" s="28">
        <f t="shared" si="218"/>
        <v>60</v>
      </c>
      <c r="MR35" s="28">
        <f t="shared" si="218"/>
        <v>60</v>
      </c>
      <c r="MS35" s="28">
        <f t="shared" si="218"/>
        <v>60</v>
      </c>
      <c r="MT35" s="28">
        <f t="shared" si="218"/>
        <v>60</v>
      </c>
      <c r="MU35" s="28">
        <f t="shared" si="218"/>
        <v>60</v>
      </c>
      <c r="MV35" s="28">
        <f t="shared" si="217"/>
        <v>60</v>
      </c>
      <c r="MW35" s="28">
        <f t="shared" si="217"/>
        <v>60</v>
      </c>
      <c r="MX35" s="28">
        <f t="shared" si="217"/>
        <v>51.428571428571423</v>
      </c>
      <c r="MY35" s="28">
        <f t="shared" si="217"/>
        <v>60</v>
      </c>
      <c r="MZ35" s="28">
        <f t="shared" ref="MZ35:ND35" si="219">MZ27</f>
        <v>60</v>
      </c>
      <c r="NA35" s="28">
        <f t="shared" si="219"/>
        <v>51.428571428571423</v>
      </c>
      <c r="NB35" s="28">
        <f t="shared" si="219"/>
        <v>60</v>
      </c>
      <c r="NC35" s="28">
        <f t="shared" si="219"/>
        <v>51.428571428571423</v>
      </c>
      <c r="ND35" s="28">
        <f t="shared" si="219"/>
        <v>60</v>
      </c>
      <c r="NE35" s="28">
        <f t="shared" si="217"/>
        <v>60</v>
      </c>
      <c r="NF35" s="28">
        <f t="shared" si="217"/>
        <v>60</v>
      </c>
      <c r="NG35" s="28">
        <f t="shared" si="213"/>
        <v>60</v>
      </c>
      <c r="NH35" s="28">
        <f t="shared" si="213"/>
        <v>60</v>
      </c>
      <c r="NI35" s="28">
        <f t="shared" si="213"/>
        <v>51.428571428571423</v>
      </c>
      <c r="NJ35" s="28">
        <f t="shared" si="213"/>
        <v>51.428571428571423</v>
      </c>
      <c r="NK35" s="28">
        <f t="shared" si="213"/>
        <v>60</v>
      </c>
      <c r="NL35" s="28">
        <f t="shared" ref="NL35:NP35" si="220">NL27</f>
        <v>60</v>
      </c>
      <c r="NM35" s="28">
        <f t="shared" si="220"/>
        <v>60</v>
      </c>
      <c r="NN35" s="28">
        <f t="shared" si="220"/>
        <v>60</v>
      </c>
      <c r="NO35" s="28">
        <f t="shared" si="220"/>
        <v>60</v>
      </c>
      <c r="NP35" s="28">
        <f t="shared" si="220"/>
        <v>60</v>
      </c>
      <c r="NQ35" s="28">
        <f t="shared" si="213"/>
        <v>60</v>
      </c>
      <c r="NR35" s="28">
        <f t="shared" si="213"/>
        <v>60</v>
      </c>
      <c r="NS35" s="28">
        <f t="shared" si="213"/>
        <v>60</v>
      </c>
      <c r="NT35" s="28">
        <f t="shared" si="189"/>
        <v>60</v>
      </c>
      <c r="NU35" s="28">
        <f t="shared" si="189"/>
        <v>51.428571428571423</v>
      </c>
      <c r="NV35" s="28">
        <f t="shared" ref="NV35:PL35" si="221">NV27</f>
        <v>60</v>
      </c>
      <c r="NW35" s="28">
        <f t="shared" si="221"/>
        <v>60</v>
      </c>
      <c r="NX35" s="28">
        <f t="shared" si="221"/>
        <v>51.428571428571423</v>
      </c>
      <c r="NY35" s="28">
        <f t="shared" si="221"/>
        <v>60</v>
      </c>
      <c r="NZ35" s="28">
        <f t="shared" si="221"/>
        <v>51.428571428571423</v>
      </c>
      <c r="OA35" s="28">
        <f t="shared" si="221"/>
        <v>53.333333333333329</v>
      </c>
      <c r="OB35" s="28">
        <f t="shared" si="221"/>
        <v>60</v>
      </c>
      <c r="OC35" s="28">
        <f t="shared" si="221"/>
        <v>60</v>
      </c>
      <c r="OD35" s="28">
        <f t="shared" si="221"/>
        <v>60</v>
      </c>
      <c r="OE35" s="28">
        <f t="shared" si="221"/>
        <v>60</v>
      </c>
      <c r="OF35" s="28">
        <f t="shared" si="221"/>
        <v>51.428571428571423</v>
      </c>
      <c r="OG35" s="28">
        <f t="shared" si="221"/>
        <v>53.333333333333329</v>
      </c>
      <c r="OH35" s="28">
        <f t="shared" ref="OH35:OM35" si="222">OH27</f>
        <v>60</v>
      </c>
      <c r="OI35" s="28">
        <f t="shared" si="222"/>
        <v>60</v>
      </c>
      <c r="OJ35" s="28">
        <f t="shared" si="222"/>
        <v>51.428571428571423</v>
      </c>
      <c r="OK35" s="28">
        <f t="shared" si="222"/>
        <v>51.428571428571423</v>
      </c>
      <c r="OL35" s="28">
        <f t="shared" si="222"/>
        <v>60</v>
      </c>
      <c r="OM35" s="28">
        <f t="shared" si="222"/>
        <v>60</v>
      </c>
      <c r="ON35" s="28">
        <f t="shared" si="221"/>
        <v>60</v>
      </c>
      <c r="OO35" s="28">
        <f t="shared" si="221"/>
        <v>60</v>
      </c>
      <c r="OP35" s="28">
        <f t="shared" si="221"/>
        <v>60</v>
      </c>
      <c r="OQ35" s="28">
        <f t="shared" si="221"/>
        <v>60</v>
      </c>
      <c r="OR35" s="28">
        <f t="shared" si="221"/>
        <v>60</v>
      </c>
      <c r="OS35" s="28">
        <f t="shared" ref="OS35:OY35" si="223">OS27</f>
        <v>60</v>
      </c>
      <c r="OT35" s="28">
        <f t="shared" si="223"/>
        <v>60</v>
      </c>
      <c r="OU35" s="28">
        <f t="shared" si="223"/>
        <v>60</v>
      </c>
      <c r="OV35" s="28">
        <f t="shared" si="223"/>
        <v>60</v>
      </c>
      <c r="OW35" s="28">
        <f t="shared" si="223"/>
        <v>60</v>
      </c>
      <c r="OX35" s="28">
        <f t="shared" si="223"/>
        <v>60</v>
      </c>
      <c r="OY35" s="28">
        <f t="shared" si="223"/>
        <v>60</v>
      </c>
      <c r="OZ35" s="28">
        <f t="shared" si="221"/>
        <v>60</v>
      </c>
      <c r="PA35" s="28">
        <f t="shared" si="221"/>
        <v>60</v>
      </c>
      <c r="PB35" s="28">
        <f t="shared" si="221"/>
        <v>60</v>
      </c>
      <c r="PC35" s="28">
        <f t="shared" si="221"/>
        <v>60</v>
      </c>
      <c r="PD35" s="28">
        <f t="shared" si="221"/>
        <v>60</v>
      </c>
      <c r="PE35" s="28">
        <f t="shared" ref="PE35:PH35" si="224">PE27</f>
        <v>60</v>
      </c>
      <c r="PF35" s="28">
        <f t="shared" si="224"/>
        <v>60</v>
      </c>
      <c r="PG35" s="28">
        <f t="shared" si="224"/>
        <v>60</v>
      </c>
      <c r="PH35" s="28">
        <f t="shared" si="224"/>
        <v>60</v>
      </c>
      <c r="PI35" s="28">
        <f t="shared" si="221"/>
        <v>60</v>
      </c>
      <c r="PJ35" s="28">
        <f t="shared" si="221"/>
        <v>60</v>
      </c>
      <c r="PK35" s="28">
        <f t="shared" si="221"/>
        <v>60</v>
      </c>
      <c r="PL35" s="28">
        <f t="shared" si="221"/>
        <v>60</v>
      </c>
    </row>
    <row r="36" spans="1:428" ht="24" customHeight="1" thickTop="1" thickBot="1">
      <c r="A36" s="65"/>
      <c r="B36" s="70" t="s">
        <v>23</v>
      </c>
      <c r="C36" s="71"/>
      <c r="E36" s="28">
        <f t="shared" ref="E36" si="225">IF(E7&lt;66,SUM(E17:E24)/24*40,SUM(E17:E23)/21*40)</f>
        <v>40</v>
      </c>
      <c r="F36" s="28">
        <f t="shared" ref="F36:G36" si="226">IF(F7&lt;66,SUM(F17:F24)/24*40,SUM(F17:F23)/21*40)</f>
        <v>38.095238095238095</v>
      </c>
      <c r="G36" s="28">
        <f t="shared" si="226"/>
        <v>38.095238095238095</v>
      </c>
      <c r="H36" s="28">
        <f t="shared" ref="H36" si="227">IF(H7&lt;66,SUM(H17:H24)/24*40,SUM(H17:H23)/21*40)</f>
        <v>34.285714285714285</v>
      </c>
      <c r="I36" s="28">
        <f t="shared" ref="I36" si="228">IF(I7&lt;66,SUM(I17:I24)/24*40,SUM(I17:I23)/21*40)</f>
        <v>35</v>
      </c>
      <c r="J36" s="28">
        <f t="shared" ref="J36" si="229">IF(J7&lt;66,SUM(J17:J24)/24*40,SUM(J17:J23)/21*40)</f>
        <v>40</v>
      </c>
      <c r="K36" s="28">
        <f t="shared" ref="K36" si="230">IF(K7&lt;66,SUM(K17:K24)/24*40,SUM(K17:K23)/21*40)</f>
        <v>40</v>
      </c>
      <c r="L36" s="28">
        <f t="shared" ref="L36" si="231">IF(L7&lt;66,SUM(L17:L24)/24*40,SUM(L17:L23)/21*40)</f>
        <v>38.095238095238095</v>
      </c>
      <c r="M36" s="28">
        <f>IF(M7&lt;66,SUM(M17:M24)/24*40,SUM(M17:M23)/21*40)</f>
        <v>35</v>
      </c>
      <c r="N36" s="28">
        <f t="shared" ref="N36" si="232">IF(N7&lt;66,SUM(N17:N24)/24*40,SUM(N17:N23)/21*40)</f>
        <v>38.333333333333336</v>
      </c>
      <c r="O36" s="28">
        <f t="shared" ref="O36" si="233">IF(O7&lt;66,SUM(O17:O24)/24*40,SUM(O17:O23)/21*40)</f>
        <v>40</v>
      </c>
      <c r="P36" s="28">
        <f t="shared" ref="P36" si="234">IF(P7&lt;66,SUM(P17:P24)/24*40,SUM(P17:P23)/21*40)</f>
        <v>36.19047619047619</v>
      </c>
      <c r="Q36" s="28">
        <f t="shared" ref="Q36:T36" si="235">IF(Q7&lt;66,SUM(Q17:Q24)/24*40,SUM(Q17:Q23)/21*40)</f>
        <v>35</v>
      </c>
      <c r="R36" s="28">
        <f t="shared" si="235"/>
        <v>35</v>
      </c>
      <c r="S36" s="28">
        <f t="shared" si="235"/>
        <v>33.333333333333336</v>
      </c>
      <c r="T36" s="28">
        <f t="shared" si="235"/>
        <v>35</v>
      </c>
      <c r="U36" s="28">
        <f t="shared" ref="U36" si="236">IF(U7&lt;66,SUM(U17:U24)/24*40,SUM(U17:U23)/21*40)</f>
        <v>35</v>
      </c>
      <c r="V36" s="28">
        <f t="shared" ref="V36:W36" si="237">IF(V7&lt;66,SUM(V17:V24)/24*40,SUM(V17:V23)/21*40)</f>
        <v>35</v>
      </c>
      <c r="W36" s="28">
        <f t="shared" si="237"/>
        <v>35</v>
      </c>
      <c r="X36" s="28">
        <f t="shared" ref="X36:AW36" si="238">IF(X7&lt;66,SUM(X17:X24)/24*40,SUM(X17:X23)/21*40)</f>
        <v>33.333333333333336</v>
      </c>
      <c r="Y36" s="28">
        <f t="shared" si="238"/>
        <v>38.095238095238095</v>
      </c>
      <c r="Z36" s="28">
        <f t="shared" si="238"/>
        <v>35</v>
      </c>
      <c r="AA36" s="28">
        <f t="shared" ref="AA36:AC36" si="239">IF(AA7&lt;66,SUM(AA17:AA24)/24*40,SUM(AA17:AA23)/21*40)</f>
        <v>35</v>
      </c>
      <c r="AB36" s="28">
        <f t="shared" si="239"/>
        <v>33.333333333333336</v>
      </c>
      <c r="AC36" s="28">
        <f t="shared" si="239"/>
        <v>33.333333333333336</v>
      </c>
      <c r="AD36" s="28">
        <f t="shared" si="238"/>
        <v>33.333333333333336</v>
      </c>
      <c r="AE36" s="28">
        <f t="shared" ref="AE36:AV36" si="240">IF(AE7&lt;66,SUM(AE17:AE24)/24*40,SUM(AE17:AE23)/21*40)</f>
        <v>35</v>
      </c>
      <c r="AF36" s="28">
        <f t="shared" si="240"/>
        <v>33.333333333333336</v>
      </c>
      <c r="AG36" s="28">
        <f t="shared" si="240"/>
        <v>33.333333333333336</v>
      </c>
      <c r="AH36" s="28">
        <f t="shared" si="240"/>
        <v>33.333333333333336</v>
      </c>
      <c r="AI36" s="28">
        <f t="shared" ref="AI36" si="241">IF(AI7&lt;66,SUM(AI17:AI24)/24*40,SUM(AI17:AI23)/21*40)</f>
        <v>33.333333333333336</v>
      </c>
      <c r="AJ36" s="28">
        <f t="shared" si="240"/>
        <v>30</v>
      </c>
      <c r="AK36" s="28">
        <f t="shared" si="240"/>
        <v>30</v>
      </c>
      <c r="AL36" s="28">
        <f t="shared" si="240"/>
        <v>33.333333333333336</v>
      </c>
      <c r="AM36" s="28">
        <f t="shared" ref="AM36:AP36" si="242">IF(AM7&lt;66,SUM(AM17:AM24)/24*40,SUM(AM17:AM23)/21*40)</f>
        <v>30</v>
      </c>
      <c r="AN36" s="28">
        <f t="shared" si="242"/>
        <v>30</v>
      </c>
      <c r="AO36" s="28">
        <f t="shared" si="242"/>
        <v>31.666666666666664</v>
      </c>
      <c r="AP36" s="28">
        <f t="shared" si="242"/>
        <v>33.333333333333336</v>
      </c>
      <c r="AQ36" s="28">
        <f t="shared" si="240"/>
        <v>31.666666666666664</v>
      </c>
      <c r="AR36" s="28">
        <f t="shared" si="240"/>
        <v>33.333333333333336</v>
      </c>
      <c r="AS36" s="28">
        <f t="shared" si="240"/>
        <v>33.333333333333336</v>
      </c>
      <c r="AT36" s="28">
        <f t="shared" ref="AT36:AU36" si="243">IF(AT7&lt;66,SUM(AT17:AT24)/24*40,SUM(AT17:AT23)/21*40)</f>
        <v>33.333333333333336</v>
      </c>
      <c r="AU36" s="28">
        <f t="shared" si="243"/>
        <v>40</v>
      </c>
      <c r="AV36" s="28">
        <f t="shared" si="240"/>
        <v>33.333333333333336</v>
      </c>
      <c r="AW36" s="28">
        <f t="shared" si="238"/>
        <v>35</v>
      </c>
      <c r="AX36" s="28">
        <f t="shared" ref="AX36:BA36" si="244">IF(AX7&lt;66,SUM(AX17:AX24)/24*40,SUM(AX17:AX23)/21*40)</f>
        <v>33.333333333333336</v>
      </c>
      <c r="AY36" s="28">
        <f t="shared" si="244"/>
        <v>30</v>
      </c>
      <c r="AZ36" s="28">
        <f t="shared" si="244"/>
        <v>40</v>
      </c>
      <c r="BA36" s="28">
        <f t="shared" si="244"/>
        <v>30</v>
      </c>
      <c r="BB36" s="28">
        <f t="shared" ref="BB36:NU36" si="245">IF(BB7&lt;66,SUM(BB17:BB24)/24*40,SUM(BB17:BB23)/21*40)</f>
        <v>33.333333333333336</v>
      </c>
      <c r="BC36" s="28">
        <f t="shared" si="245"/>
        <v>33.333333333333336</v>
      </c>
      <c r="BD36" s="28">
        <f t="shared" si="245"/>
        <v>33.333333333333336</v>
      </c>
      <c r="BE36" s="28">
        <f t="shared" si="245"/>
        <v>35</v>
      </c>
      <c r="BF36" s="28">
        <f t="shared" ref="BF36:BJ36" si="246">IF(BF7&lt;66,SUM(BF17:BF24)/24*40,SUM(BF17:BF23)/21*40)</f>
        <v>33.333333333333336</v>
      </c>
      <c r="BG36" s="28">
        <f t="shared" si="246"/>
        <v>33.333333333333336</v>
      </c>
      <c r="BH36" s="28">
        <f t="shared" si="246"/>
        <v>30</v>
      </c>
      <c r="BI36" s="28">
        <f t="shared" si="246"/>
        <v>35</v>
      </c>
      <c r="BJ36" s="28">
        <f t="shared" si="246"/>
        <v>33.333333333333336</v>
      </c>
      <c r="BK36" s="28">
        <f t="shared" si="245"/>
        <v>30</v>
      </c>
      <c r="BL36" s="28">
        <f t="shared" si="245"/>
        <v>33.333333333333336</v>
      </c>
      <c r="BM36" s="28">
        <f t="shared" si="245"/>
        <v>35</v>
      </c>
      <c r="BN36" s="28">
        <f t="shared" si="245"/>
        <v>35</v>
      </c>
      <c r="BO36" s="28">
        <f t="shared" si="245"/>
        <v>33.333333333333336</v>
      </c>
      <c r="BP36" s="28">
        <f t="shared" ref="BP36:BQ36" si="247">IF(BP7&lt;66,SUM(BP17:BP24)/24*40,SUM(BP17:BP23)/21*40)</f>
        <v>33.333333333333336</v>
      </c>
      <c r="BQ36" s="28">
        <f t="shared" si="247"/>
        <v>35</v>
      </c>
      <c r="BR36" s="28">
        <f t="shared" si="245"/>
        <v>35</v>
      </c>
      <c r="BS36" s="28">
        <f t="shared" si="245"/>
        <v>30</v>
      </c>
      <c r="BT36" s="28">
        <f t="shared" si="245"/>
        <v>35</v>
      </c>
      <c r="BU36" s="28">
        <f t="shared" si="245"/>
        <v>35</v>
      </c>
      <c r="BV36" s="28">
        <f t="shared" ref="BV36:CA36" si="248">IF(BV7&lt;66,SUM(BV17:BV24)/24*40,SUM(BV17:BV23)/21*40)</f>
        <v>31.666666666666664</v>
      </c>
      <c r="BW36" s="28">
        <f t="shared" si="248"/>
        <v>30</v>
      </c>
      <c r="BX36" s="28">
        <f t="shared" si="248"/>
        <v>35</v>
      </c>
      <c r="BY36" s="28">
        <f t="shared" si="248"/>
        <v>33.333333333333336</v>
      </c>
      <c r="BZ36" s="28">
        <f t="shared" si="248"/>
        <v>33.333333333333336</v>
      </c>
      <c r="CA36" s="28">
        <f t="shared" si="248"/>
        <v>35</v>
      </c>
      <c r="CB36" s="28">
        <f t="shared" si="245"/>
        <v>35</v>
      </c>
      <c r="CC36" s="28">
        <f t="shared" si="245"/>
        <v>35</v>
      </c>
      <c r="CD36" s="28">
        <f t="shared" ref="CD36:CH36" si="249">IF(CD7&lt;66,SUM(CD17:CD24)/24*40,SUM(CD17:CD23)/21*40)</f>
        <v>33.333333333333336</v>
      </c>
      <c r="CE36" s="28">
        <f t="shared" si="249"/>
        <v>33.333333333333336</v>
      </c>
      <c r="CF36" s="28">
        <f t="shared" si="249"/>
        <v>33.333333333333336</v>
      </c>
      <c r="CG36" s="28">
        <f t="shared" si="249"/>
        <v>33.333333333333336</v>
      </c>
      <c r="CH36" s="28">
        <f t="shared" si="249"/>
        <v>35</v>
      </c>
      <c r="CI36" s="28">
        <f t="shared" si="245"/>
        <v>40</v>
      </c>
      <c r="CJ36" s="28">
        <f t="shared" si="245"/>
        <v>35</v>
      </c>
      <c r="CK36" s="28">
        <f t="shared" si="245"/>
        <v>40</v>
      </c>
      <c r="CL36" s="28">
        <f t="shared" si="245"/>
        <v>40</v>
      </c>
      <c r="CM36" s="28">
        <f t="shared" si="245"/>
        <v>40</v>
      </c>
      <c r="CN36" s="28">
        <f t="shared" si="245"/>
        <v>38.333333333333336</v>
      </c>
      <c r="CO36" s="28">
        <f t="shared" si="245"/>
        <v>40</v>
      </c>
      <c r="CP36" s="28">
        <f t="shared" ref="CP36:GJ36" si="250">IF(CP7&lt;66,SUM(CP17:CP24)/24*40,SUM(CP17:CP23)/21*40)</f>
        <v>40</v>
      </c>
      <c r="CQ36" s="28">
        <f t="shared" si="250"/>
        <v>40</v>
      </c>
      <c r="CR36" s="28">
        <f t="shared" si="250"/>
        <v>40</v>
      </c>
      <c r="CS36" s="28">
        <f t="shared" si="250"/>
        <v>36.666666666666664</v>
      </c>
      <c r="CT36" s="28">
        <f t="shared" si="250"/>
        <v>40</v>
      </c>
      <c r="CU36" s="28">
        <f t="shared" si="250"/>
        <v>40</v>
      </c>
      <c r="CV36" s="28">
        <f t="shared" si="250"/>
        <v>40</v>
      </c>
      <c r="CW36" s="28">
        <f t="shared" si="250"/>
        <v>40</v>
      </c>
      <c r="CX36" s="28">
        <f t="shared" si="250"/>
        <v>40</v>
      </c>
      <c r="CY36" s="28">
        <f t="shared" si="250"/>
        <v>40</v>
      </c>
      <c r="CZ36" s="28">
        <f t="shared" si="250"/>
        <v>40</v>
      </c>
      <c r="DA36" s="28">
        <f t="shared" si="250"/>
        <v>40</v>
      </c>
      <c r="DB36" s="28">
        <f t="shared" si="250"/>
        <v>40</v>
      </c>
      <c r="DC36" s="28">
        <f t="shared" si="250"/>
        <v>40</v>
      </c>
      <c r="DD36" s="28">
        <f t="shared" si="250"/>
        <v>40</v>
      </c>
      <c r="DE36" s="28">
        <f t="shared" ref="DE36:DJ36" si="251">IF(DE7&lt;66,SUM(DE17:DE24)/24*40,SUM(DE17:DE23)/21*40)</f>
        <v>40</v>
      </c>
      <c r="DF36" s="28">
        <f t="shared" si="251"/>
        <v>36.666666666666664</v>
      </c>
      <c r="DG36" s="28">
        <f t="shared" si="251"/>
        <v>40</v>
      </c>
      <c r="DH36" s="28">
        <f t="shared" si="251"/>
        <v>40</v>
      </c>
      <c r="DI36" s="28">
        <f t="shared" si="251"/>
        <v>40</v>
      </c>
      <c r="DJ36" s="28">
        <f t="shared" si="251"/>
        <v>40</v>
      </c>
      <c r="DK36" s="28">
        <f t="shared" si="250"/>
        <v>40</v>
      </c>
      <c r="DL36" s="28">
        <f t="shared" si="250"/>
        <v>40</v>
      </c>
      <c r="DM36" s="28">
        <f t="shared" si="250"/>
        <v>40</v>
      </c>
      <c r="DN36" s="28">
        <f t="shared" si="250"/>
        <v>40</v>
      </c>
      <c r="DO36" s="28">
        <f t="shared" si="250"/>
        <v>40</v>
      </c>
      <c r="DP36" s="28">
        <f t="shared" si="250"/>
        <v>40</v>
      </c>
      <c r="DQ36" s="28">
        <f t="shared" si="250"/>
        <v>40</v>
      </c>
      <c r="DR36" s="28">
        <f t="shared" ref="DR36:DX36" si="252">IF(DR7&lt;66,SUM(DR17:DR24)/24*40,SUM(DR17:DR23)/21*40)</f>
        <v>40</v>
      </c>
      <c r="DS36" s="28">
        <f t="shared" si="252"/>
        <v>40</v>
      </c>
      <c r="DT36" s="28">
        <f t="shared" si="252"/>
        <v>40</v>
      </c>
      <c r="DU36" s="28">
        <f t="shared" si="252"/>
        <v>40</v>
      </c>
      <c r="DV36" s="28">
        <f t="shared" si="252"/>
        <v>40</v>
      </c>
      <c r="DW36" s="28">
        <f t="shared" si="252"/>
        <v>40</v>
      </c>
      <c r="DX36" s="28">
        <f t="shared" si="252"/>
        <v>40</v>
      </c>
      <c r="DY36" s="28">
        <f t="shared" si="250"/>
        <v>40</v>
      </c>
      <c r="DZ36" s="28">
        <f t="shared" si="250"/>
        <v>40</v>
      </c>
      <c r="EA36" s="28">
        <f t="shared" si="250"/>
        <v>40</v>
      </c>
      <c r="EB36" s="28">
        <f t="shared" si="250"/>
        <v>40</v>
      </c>
      <c r="EC36" s="28">
        <f t="shared" si="250"/>
        <v>40</v>
      </c>
      <c r="ED36" s="28">
        <f t="shared" si="250"/>
        <v>40</v>
      </c>
      <c r="EE36" s="28">
        <f t="shared" si="250"/>
        <v>40</v>
      </c>
      <c r="EF36" s="28">
        <f t="shared" ref="EF36:EI36" si="253">IF(EF7&lt;66,SUM(EF17:EF24)/24*40,SUM(EF17:EF23)/21*40)</f>
        <v>40</v>
      </c>
      <c r="EG36" s="28">
        <f t="shared" si="253"/>
        <v>31.666666666666664</v>
      </c>
      <c r="EH36" s="28">
        <f t="shared" si="253"/>
        <v>35</v>
      </c>
      <c r="EI36" s="28">
        <f t="shared" si="253"/>
        <v>35</v>
      </c>
      <c r="EJ36" s="28">
        <f t="shared" si="250"/>
        <v>35</v>
      </c>
      <c r="EK36" s="28">
        <f t="shared" si="250"/>
        <v>35</v>
      </c>
      <c r="EL36" s="28">
        <f t="shared" si="250"/>
        <v>35</v>
      </c>
      <c r="EM36" s="28">
        <f t="shared" si="250"/>
        <v>35</v>
      </c>
      <c r="EN36" s="28">
        <f t="shared" si="250"/>
        <v>35</v>
      </c>
      <c r="EO36" s="28">
        <f t="shared" si="250"/>
        <v>35</v>
      </c>
      <c r="EP36" s="28">
        <f t="shared" ref="EP36:ES36" si="254">IF(EP7&lt;66,SUM(EP17:EP24)/24*40,SUM(EP17:EP23)/21*40)</f>
        <v>35</v>
      </c>
      <c r="EQ36" s="28">
        <f t="shared" si="254"/>
        <v>35</v>
      </c>
      <c r="ER36" s="28">
        <f t="shared" si="254"/>
        <v>35</v>
      </c>
      <c r="ES36" s="28">
        <f t="shared" si="254"/>
        <v>30</v>
      </c>
      <c r="ET36" s="28">
        <f t="shared" si="250"/>
        <v>35</v>
      </c>
      <c r="EU36" s="28">
        <f t="shared" si="250"/>
        <v>35</v>
      </c>
      <c r="EV36" s="28">
        <f t="shared" si="250"/>
        <v>35</v>
      </c>
      <c r="EW36" s="28">
        <f t="shared" si="250"/>
        <v>33.333333333333336</v>
      </c>
      <c r="EX36" s="28">
        <f t="shared" si="250"/>
        <v>35</v>
      </c>
      <c r="EY36" s="28">
        <f t="shared" si="250"/>
        <v>35</v>
      </c>
      <c r="EZ36" s="28">
        <f t="shared" ref="EZ36:FC36" si="255">IF(EZ7&lt;66,SUM(EZ17:EZ24)/24*40,SUM(EZ17:EZ23)/21*40)</f>
        <v>35</v>
      </c>
      <c r="FA36" s="28">
        <f t="shared" si="255"/>
        <v>31.666666666666664</v>
      </c>
      <c r="FB36" s="28">
        <f t="shared" si="255"/>
        <v>35</v>
      </c>
      <c r="FC36" s="28">
        <f t="shared" si="255"/>
        <v>40</v>
      </c>
      <c r="FD36" s="28">
        <f t="shared" si="250"/>
        <v>35</v>
      </c>
      <c r="FE36" s="28">
        <f t="shared" si="250"/>
        <v>40</v>
      </c>
      <c r="FF36" s="28">
        <f t="shared" si="250"/>
        <v>36.666666666666664</v>
      </c>
      <c r="FG36" s="28">
        <f t="shared" si="250"/>
        <v>35</v>
      </c>
      <c r="FH36" s="28">
        <f t="shared" si="250"/>
        <v>35</v>
      </c>
      <c r="FI36" s="28">
        <f t="shared" si="250"/>
        <v>35</v>
      </c>
      <c r="FJ36" s="28">
        <f t="shared" si="250"/>
        <v>35</v>
      </c>
      <c r="FK36" s="28">
        <f t="shared" ref="FK36:FQ36" si="256">IF(FK7&lt;66,SUM(FK17:FK24)/24*40,SUM(FK17:FK23)/21*40)</f>
        <v>35</v>
      </c>
      <c r="FL36" s="28">
        <f t="shared" si="256"/>
        <v>40</v>
      </c>
      <c r="FM36" s="28">
        <f t="shared" si="256"/>
        <v>30</v>
      </c>
      <c r="FN36" s="28">
        <f t="shared" si="256"/>
        <v>35</v>
      </c>
      <c r="FO36" s="28">
        <f t="shared" si="256"/>
        <v>35</v>
      </c>
      <c r="FP36" s="28">
        <f t="shared" si="256"/>
        <v>35</v>
      </c>
      <c r="FQ36" s="28">
        <f t="shared" si="256"/>
        <v>40</v>
      </c>
      <c r="FR36" s="28">
        <f t="shared" si="250"/>
        <v>35</v>
      </c>
      <c r="FS36" s="28">
        <f t="shared" si="250"/>
        <v>35</v>
      </c>
      <c r="FT36" s="28">
        <f t="shared" si="250"/>
        <v>35</v>
      </c>
      <c r="FU36" s="28">
        <f t="shared" si="250"/>
        <v>40</v>
      </c>
      <c r="FV36" s="28">
        <f t="shared" si="250"/>
        <v>35</v>
      </c>
      <c r="FW36" s="28">
        <f t="shared" si="250"/>
        <v>31.666666666666664</v>
      </c>
      <c r="FX36" s="28">
        <f t="shared" si="250"/>
        <v>31.666666666666664</v>
      </c>
      <c r="FY36" s="28">
        <f t="shared" ref="FY36:GC36" si="257">IF(FY7&lt;66,SUM(FY17:FY24)/24*40,SUM(FY17:FY23)/21*40)</f>
        <v>35</v>
      </c>
      <c r="FZ36" s="28">
        <f t="shared" si="257"/>
        <v>35</v>
      </c>
      <c r="GA36" s="28">
        <f t="shared" si="257"/>
        <v>33.333333333333336</v>
      </c>
      <c r="GB36" s="28">
        <f t="shared" si="257"/>
        <v>40</v>
      </c>
      <c r="GC36" s="28">
        <f t="shared" si="257"/>
        <v>40</v>
      </c>
      <c r="GD36" s="28">
        <f t="shared" si="250"/>
        <v>40</v>
      </c>
      <c r="GE36" s="28">
        <f t="shared" si="250"/>
        <v>31.666666666666664</v>
      </c>
      <c r="GF36" s="28">
        <f t="shared" si="250"/>
        <v>40</v>
      </c>
      <c r="GG36" s="28">
        <f t="shared" si="250"/>
        <v>30</v>
      </c>
      <c r="GH36" s="28">
        <f t="shared" si="250"/>
        <v>31.666666666666664</v>
      </c>
      <c r="GI36" s="28">
        <f t="shared" si="250"/>
        <v>31.666666666666664</v>
      </c>
      <c r="GJ36" s="28">
        <f t="shared" si="250"/>
        <v>35</v>
      </c>
      <c r="GK36" s="28">
        <f t="shared" si="245"/>
        <v>31.666666666666664</v>
      </c>
      <c r="GL36" s="28">
        <f t="shared" si="245"/>
        <v>35</v>
      </c>
      <c r="GM36" s="28">
        <f t="shared" si="245"/>
        <v>31.666666666666664</v>
      </c>
      <c r="GN36" s="28">
        <f t="shared" si="245"/>
        <v>31.666666666666664</v>
      </c>
      <c r="GO36" s="28">
        <f t="shared" si="245"/>
        <v>31.666666666666664</v>
      </c>
      <c r="GP36" s="28">
        <f t="shared" si="245"/>
        <v>35</v>
      </c>
      <c r="GQ36" s="28">
        <f t="shared" si="245"/>
        <v>35</v>
      </c>
      <c r="GR36" s="28">
        <f t="shared" si="245"/>
        <v>31.666666666666664</v>
      </c>
      <c r="GS36" s="28">
        <f t="shared" si="245"/>
        <v>31.666666666666664</v>
      </c>
      <c r="GT36" s="28">
        <f t="shared" si="245"/>
        <v>35</v>
      </c>
      <c r="GU36" s="28">
        <f t="shared" si="245"/>
        <v>40</v>
      </c>
      <c r="GV36" s="28">
        <f t="shared" ref="GV36:HB36" si="258">IF(GV7&lt;66,SUM(GV17:GV24)/24*40,SUM(GV17:GV23)/21*40)</f>
        <v>40</v>
      </c>
      <c r="GW36" s="28">
        <f t="shared" si="258"/>
        <v>40</v>
      </c>
      <c r="GX36" s="28">
        <f t="shared" si="258"/>
        <v>40</v>
      </c>
      <c r="GY36" s="28">
        <f t="shared" si="258"/>
        <v>40</v>
      </c>
      <c r="GZ36" s="28">
        <f t="shared" si="258"/>
        <v>40</v>
      </c>
      <c r="HA36" s="28">
        <f t="shared" si="258"/>
        <v>35</v>
      </c>
      <c r="HB36" s="28">
        <f t="shared" si="258"/>
        <v>40</v>
      </c>
      <c r="HC36" s="28">
        <f t="shared" si="245"/>
        <v>40</v>
      </c>
      <c r="HD36" s="28">
        <f t="shared" si="245"/>
        <v>40</v>
      </c>
      <c r="HE36" s="28">
        <f t="shared" si="245"/>
        <v>40</v>
      </c>
      <c r="HF36" s="28">
        <f t="shared" si="245"/>
        <v>36.666666666666664</v>
      </c>
      <c r="HG36" s="28">
        <f t="shared" si="245"/>
        <v>40</v>
      </c>
      <c r="HH36" s="28">
        <f t="shared" si="245"/>
        <v>40</v>
      </c>
      <c r="HI36" s="28">
        <f t="shared" ref="HI36:HP36" si="259">IF(HI7&lt;66,SUM(HI17:HI24)/24*40,SUM(HI17:HI23)/21*40)</f>
        <v>40</v>
      </c>
      <c r="HJ36" s="28">
        <f t="shared" si="259"/>
        <v>31.666666666666664</v>
      </c>
      <c r="HK36" s="28">
        <f t="shared" si="259"/>
        <v>40</v>
      </c>
      <c r="HL36" s="28">
        <f t="shared" si="259"/>
        <v>36.666666666666664</v>
      </c>
      <c r="HM36" s="28">
        <f t="shared" si="259"/>
        <v>30</v>
      </c>
      <c r="HN36" s="28">
        <f t="shared" si="259"/>
        <v>33.333333333333336</v>
      </c>
      <c r="HO36" s="28">
        <f t="shared" si="259"/>
        <v>40</v>
      </c>
      <c r="HP36" s="28">
        <f t="shared" si="259"/>
        <v>40</v>
      </c>
      <c r="HQ36" s="28">
        <f t="shared" si="245"/>
        <v>40</v>
      </c>
      <c r="HR36" s="28">
        <f t="shared" si="245"/>
        <v>40</v>
      </c>
      <c r="HS36" s="28">
        <f t="shared" si="245"/>
        <v>35</v>
      </c>
      <c r="HT36" s="28">
        <f t="shared" si="245"/>
        <v>35</v>
      </c>
      <c r="HU36" s="28">
        <f t="shared" ref="HU36:IA36" si="260">IF(HU7&lt;66,SUM(HU17:HU24)/24*40,SUM(HU17:HU23)/21*40)</f>
        <v>35</v>
      </c>
      <c r="HV36" s="28">
        <f t="shared" si="260"/>
        <v>35</v>
      </c>
      <c r="HW36" s="28">
        <f t="shared" si="260"/>
        <v>35</v>
      </c>
      <c r="HX36" s="28">
        <f t="shared" si="260"/>
        <v>40</v>
      </c>
      <c r="HY36" s="28">
        <f t="shared" si="260"/>
        <v>35</v>
      </c>
      <c r="HZ36" s="28">
        <f t="shared" si="260"/>
        <v>35</v>
      </c>
      <c r="IA36" s="28">
        <f t="shared" si="260"/>
        <v>35</v>
      </c>
      <c r="IB36" s="28">
        <f t="shared" si="245"/>
        <v>35</v>
      </c>
      <c r="IC36" s="28">
        <f t="shared" si="245"/>
        <v>35</v>
      </c>
      <c r="ID36" s="28">
        <f t="shared" si="245"/>
        <v>40</v>
      </c>
      <c r="IE36" s="28">
        <f t="shared" si="245"/>
        <v>40</v>
      </c>
      <c r="IF36" s="28">
        <f t="shared" si="245"/>
        <v>33.333333333333336</v>
      </c>
      <c r="IG36" s="28">
        <f t="shared" ref="IG36:IH36" si="261">IF(IG7&lt;66,SUM(IG17:IG24)/24*40,SUM(IG17:IG23)/21*40)</f>
        <v>40</v>
      </c>
      <c r="IH36" s="28">
        <f t="shared" si="261"/>
        <v>40</v>
      </c>
      <c r="II36" s="28">
        <f t="shared" si="245"/>
        <v>32.38095238095238</v>
      </c>
      <c r="IJ36" s="28">
        <f t="shared" si="245"/>
        <v>40</v>
      </c>
      <c r="IK36" s="28">
        <f t="shared" si="245"/>
        <v>31.666666666666664</v>
      </c>
      <c r="IL36" s="28">
        <f t="shared" ref="IL36:IR36" si="262">IF(IL7&lt;66,SUM(IL17:IL24)/24*40,SUM(IL17:IL23)/21*40)</f>
        <v>35</v>
      </c>
      <c r="IM36" s="28">
        <f t="shared" si="262"/>
        <v>31.666666666666664</v>
      </c>
      <c r="IN36" s="28">
        <f t="shared" si="262"/>
        <v>40</v>
      </c>
      <c r="IO36" s="28">
        <f t="shared" si="262"/>
        <v>36.666666666666664</v>
      </c>
      <c r="IP36" s="28">
        <f t="shared" si="262"/>
        <v>38.333333333333336</v>
      </c>
      <c r="IQ36" s="28">
        <f t="shared" si="262"/>
        <v>35</v>
      </c>
      <c r="IR36" s="28">
        <f t="shared" si="262"/>
        <v>35</v>
      </c>
      <c r="IS36" s="28">
        <f t="shared" si="245"/>
        <v>31.666666666666664</v>
      </c>
      <c r="IT36" s="28">
        <f t="shared" si="245"/>
        <v>35</v>
      </c>
      <c r="IU36" s="28">
        <f t="shared" si="245"/>
        <v>31.666666666666664</v>
      </c>
      <c r="IV36" s="28">
        <f t="shared" si="245"/>
        <v>30</v>
      </c>
      <c r="IW36" s="28">
        <f t="shared" si="245"/>
        <v>35</v>
      </c>
      <c r="IX36" s="28">
        <f t="shared" ref="IX36:IY36" si="263">IF(IX7&lt;66,SUM(IX17:IX24)/24*40,SUM(IX17:IX23)/21*40)</f>
        <v>40</v>
      </c>
      <c r="IY36" s="28">
        <f t="shared" si="263"/>
        <v>40</v>
      </c>
      <c r="IZ36" s="28">
        <f t="shared" si="245"/>
        <v>31.666666666666664</v>
      </c>
      <c r="JA36" s="28">
        <f t="shared" si="245"/>
        <v>31.666666666666664</v>
      </c>
      <c r="JB36" s="28">
        <f t="shared" si="245"/>
        <v>31.666666666666664</v>
      </c>
      <c r="JC36" s="28">
        <f t="shared" si="245"/>
        <v>35</v>
      </c>
      <c r="JD36" s="28">
        <f t="shared" si="245"/>
        <v>35</v>
      </c>
      <c r="JE36" s="28">
        <f t="shared" ref="JE36:JH36" si="264">IF(JE7&lt;66,SUM(JE17:JE24)/24*40,SUM(JE17:JE23)/21*40)</f>
        <v>35</v>
      </c>
      <c r="JF36" s="28">
        <f t="shared" si="264"/>
        <v>30</v>
      </c>
      <c r="JG36" s="28">
        <f t="shared" si="264"/>
        <v>31.666666666666664</v>
      </c>
      <c r="JH36" s="28">
        <f t="shared" si="264"/>
        <v>35</v>
      </c>
      <c r="JI36" s="28">
        <f t="shared" si="245"/>
        <v>31.666666666666664</v>
      </c>
      <c r="JJ36" s="28">
        <f t="shared" si="245"/>
        <v>35</v>
      </c>
      <c r="JK36" s="28">
        <f t="shared" si="245"/>
        <v>31.666666666666664</v>
      </c>
      <c r="JL36" s="28">
        <f t="shared" si="245"/>
        <v>31.666666666666664</v>
      </c>
      <c r="JM36" s="28">
        <f t="shared" ref="JM36:JO36" si="265">IF(JM7&lt;66,SUM(JM17:JM24)/24*40,SUM(JM17:JM23)/21*40)</f>
        <v>35</v>
      </c>
      <c r="JN36" s="28">
        <f t="shared" si="265"/>
        <v>31.666666666666664</v>
      </c>
      <c r="JO36" s="28">
        <f t="shared" si="265"/>
        <v>31.666666666666664</v>
      </c>
      <c r="JP36" s="28">
        <f t="shared" si="245"/>
        <v>33.333333333333336</v>
      </c>
      <c r="JQ36" s="28">
        <f t="shared" si="245"/>
        <v>33.333333333333336</v>
      </c>
      <c r="JR36" s="28">
        <f t="shared" si="245"/>
        <v>33.333333333333336</v>
      </c>
      <c r="JS36" s="28">
        <f t="shared" si="245"/>
        <v>31.666666666666664</v>
      </c>
      <c r="JT36" s="28">
        <f t="shared" ref="JT36:JU36" si="266">IF(JT7&lt;66,SUM(JT17:JT24)/24*40,SUM(JT17:JT23)/21*40)</f>
        <v>35</v>
      </c>
      <c r="JU36" s="28">
        <f t="shared" si="266"/>
        <v>36.666666666666664</v>
      </c>
      <c r="JV36" s="28">
        <f t="shared" si="245"/>
        <v>35</v>
      </c>
      <c r="JW36" s="28">
        <f t="shared" si="245"/>
        <v>38.333333333333336</v>
      </c>
      <c r="JX36" s="28">
        <f t="shared" si="245"/>
        <v>40</v>
      </c>
      <c r="JY36" s="28">
        <f t="shared" si="245"/>
        <v>40</v>
      </c>
      <c r="JZ36" s="28">
        <f t="shared" si="245"/>
        <v>40</v>
      </c>
      <c r="KA36" s="28">
        <f t="shared" si="245"/>
        <v>40</v>
      </c>
      <c r="KB36" s="28">
        <f t="shared" si="245"/>
        <v>35</v>
      </c>
      <c r="KC36" s="28">
        <f t="shared" si="245"/>
        <v>36.666666666666664</v>
      </c>
      <c r="KD36" s="28">
        <f t="shared" ref="KD36:KJ36" si="267">IF(KD7&lt;66,SUM(KD17:KD24)/24*40,SUM(KD17:KD23)/21*40)</f>
        <v>40</v>
      </c>
      <c r="KE36" s="28">
        <f t="shared" si="267"/>
        <v>35</v>
      </c>
      <c r="KF36" s="28">
        <f t="shared" si="267"/>
        <v>40</v>
      </c>
      <c r="KG36" s="28">
        <f t="shared" si="267"/>
        <v>40</v>
      </c>
      <c r="KH36" s="28">
        <f t="shared" si="267"/>
        <v>35</v>
      </c>
      <c r="KI36" s="28">
        <f t="shared" si="267"/>
        <v>40</v>
      </c>
      <c r="KJ36" s="28">
        <f t="shared" si="267"/>
        <v>40</v>
      </c>
      <c r="KK36" s="28">
        <f t="shared" si="245"/>
        <v>35</v>
      </c>
      <c r="KL36" s="28">
        <f t="shared" si="245"/>
        <v>40</v>
      </c>
      <c r="KM36" s="28">
        <f t="shared" si="245"/>
        <v>40</v>
      </c>
      <c r="KN36" s="28">
        <f t="shared" si="245"/>
        <v>36.19047619047619</v>
      </c>
      <c r="KO36" s="28">
        <f t="shared" si="245"/>
        <v>35</v>
      </c>
      <c r="KP36" s="28">
        <f t="shared" si="245"/>
        <v>40</v>
      </c>
      <c r="KQ36" s="28">
        <f t="shared" si="245"/>
        <v>30</v>
      </c>
      <c r="KR36" s="28">
        <f t="shared" ref="KR36:KX36" si="268">IF(KR7&lt;66,SUM(KR17:KR24)/24*40,SUM(KR17:KR23)/21*40)</f>
        <v>36.19047619047619</v>
      </c>
      <c r="KS36" s="28">
        <f t="shared" si="268"/>
        <v>40</v>
      </c>
      <c r="KT36" s="28">
        <f t="shared" si="268"/>
        <v>40</v>
      </c>
      <c r="KU36" s="28">
        <f t="shared" si="268"/>
        <v>40</v>
      </c>
      <c r="KV36" s="28">
        <f t="shared" si="268"/>
        <v>40</v>
      </c>
      <c r="KW36" s="28">
        <f t="shared" si="268"/>
        <v>31.666666666666664</v>
      </c>
      <c r="KX36" s="28">
        <f t="shared" si="268"/>
        <v>31.666666666666664</v>
      </c>
      <c r="KY36" s="28">
        <f t="shared" si="245"/>
        <v>30</v>
      </c>
      <c r="KZ36" s="28">
        <f t="shared" si="245"/>
        <v>31.666666666666664</v>
      </c>
      <c r="LA36" s="28">
        <f t="shared" si="245"/>
        <v>40</v>
      </c>
      <c r="LB36" s="28">
        <f t="shared" si="245"/>
        <v>36.666666666666664</v>
      </c>
      <c r="LC36" s="28">
        <f t="shared" si="245"/>
        <v>30</v>
      </c>
      <c r="LD36" s="28">
        <f t="shared" ref="LD36:NS36" si="269">IF(LD7&lt;66,SUM(LD17:LD24)/24*40,SUM(LD17:LD23)/21*40)</f>
        <v>36.666666666666664</v>
      </c>
      <c r="LE36" s="28">
        <f t="shared" ref="LE36:LF36" si="270">IF(LE7&lt;66,SUM(LE17:LE24)/24*40,SUM(LE17:LE23)/21*40)</f>
        <v>40</v>
      </c>
      <c r="LF36" s="28">
        <f t="shared" si="270"/>
        <v>36.666666666666664</v>
      </c>
      <c r="LG36" s="28">
        <f t="shared" si="269"/>
        <v>30</v>
      </c>
      <c r="LH36" s="28">
        <f t="shared" si="269"/>
        <v>36.666666666666664</v>
      </c>
      <c r="LI36" s="28">
        <f t="shared" si="269"/>
        <v>35</v>
      </c>
      <c r="LJ36" s="28">
        <f t="shared" si="269"/>
        <v>30</v>
      </c>
      <c r="LK36" s="28">
        <f t="shared" si="269"/>
        <v>40</v>
      </c>
      <c r="LL36" s="28">
        <f t="shared" ref="LL36:LQ36" si="271">IF(LL7&lt;66,SUM(LL17:LL24)/24*40,SUM(LL17:LL23)/21*40)</f>
        <v>30</v>
      </c>
      <c r="LM36" s="28">
        <f t="shared" si="271"/>
        <v>36.666666666666664</v>
      </c>
      <c r="LN36" s="28">
        <f t="shared" si="271"/>
        <v>30</v>
      </c>
      <c r="LO36" s="28">
        <f t="shared" si="271"/>
        <v>30</v>
      </c>
      <c r="LP36" s="28">
        <f t="shared" si="271"/>
        <v>40</v>
      </c>
      <c r="LQ36" s="28">
        <f t="shared" si="271"/>
        <v>36.666666666666664</v>
      </c>
      <c r="LR36" s="28">
        <f t="shared" si="269"/>
        <v>36.666666666666664</v>
      </c>
      <c r="LS36" s="28">
        <f t="shared" si="269"/>
        <v>33.333333333333336</v>
      </c>
      <c r="LT36" s="28">
        <f t="shared" si="269"/>
        <v>35</v>
      </c>
      <c r="LU36" s="28">
        <f t="shared" si="269"/>
        <v>40</v>
      </c>
      <c r="LV36" s="28">
        <f t="shared" si="269"/>
        <v>36.666666666666664</v>
      </c>
      <c r="LW36" s="28">
        <f t="shared" si="269"/>
        <v>30</v>
      </c>
      <c r="LX36" s="28">
        <f t="shared" ref="LX36:MB36" si="272">IF(LX7&lt;66,SUM(LX17:LX24)/24*40,SUM(LX17:LX23)/21*40)</f>
        <v>33.333333333333336</v>
      </c>
      <c r="LY36" s="28">
        <f t="shared" si="272"/>
        <v>40</v>
      </c>
      <c r="LZ36" s="28">
        <f t="shared" si="272"/>
        <v>40</v>
      </c>
      <c r="MA36" s="28">
        <f t="shared" si="272"/>
        <v>40</v>
      </c>
      <c r="MB36" s="28">
        <f t="shared" si="272"/>
        <v>40</v>
      </c>
      <c r="MC36" s="28">
        <f t="shared" si="269"/>
        <v>35</v>
      </c>
      <c r="MD36" s="28">
        <f t="shared" si="269"/>
        <v>35</v>
      </c>
      <c r="ME36" s="28">
        <f t="shared" ref="ME36:NF36" si="273">IF(ME7&lt;66,SUM(ME17:ME24)/24*40,SUM(ME17:ME23)/21*40)</f>
        <v>36.666666666666664</v>
      </c>
      <c r="MF36" s="28">
        <f t="shared" si="273"/>
        <v>40</v>
      </c>
      <c r="MG36" s="28">
        <f t="shared" si="273"/>
        <v>40</v>
      </c>
      <c r="MH36" s="28">
        <f t="shared" si="273"/>
        <v>40</v>
      </c>
      <c r="MI36" s="28">
        <f t="shared" si="273"/>
        <v>40</v>
      </c>
      <c r="MJ36" s="28">
        <f t="shared" ref="MJ36:MN36" si="274">IF(MJ7&lt;66,SUM(MJ17:MJ24)/24*40,SUM(MJ17:MJ23)/21*40)</f>
        <v>40</v>
      </c>
      <c r="MK36" s="28">
        <f t="shared" si="274"/>
        <v>36.666666666666664</v>
      </c>
      <c r="ML36" s="28">
        <f t="shared" si="274"/>
        <v>36.666666666666664</v>
      </c>
      <c r="MM36" s="28">
        <f t="shared" si="274"/>
        <v>40</v>
      </c>
      <c r="MN36" s="28">
        <f t="shared" si="274"/>
        <v>40</v>
      </c>
      <c r="MO36" s="28">
        <f t="shared" ref="MO36" si="275">IF(MO7&lt;66,SUM(MO17:MO24)/24*40,SUM(MO17:MO23)/21*40)</f>
        <v>36.666666666666664</v>
      </c>
      <c r="MP36" s="28">
        <f t="shared" ref="MP36:MU36" si="276">IF(MP7&lt;66,SUM(MP17:MP24)/24*40,SUM(MP17:MP23)/21*40)</f>
        <v>40</v>
      </c>
      <c r="MQ36" s="28">
        <f t="shared" si="276"/>
        <v>40</v>
      </c>
      <c r="MR36" s="28">
        <f t="shared" si="276"/>
        <v>40</v>
      </c>
      <c r="MS36" s="28">
        <f t="shared" si="276"/>
        <v>35</v>
      </c>
      <c r="MT36" s="28">
        <f t="shared" si="276"/>
        <v>36.666666666666664</v>
      </c>
      <c r="MU36" s="28">
        <f t="shared" si="276"/>
        <v>35</v>
      </c>
      <c r="MV36" s="28">
        <f t="shared" ref="MV36:MY36" si="277">IF(MV7&lt;66,SUM(MV17:MV24)/24*40,SUM(MV17:MV23)/21*40)</f>
        <v>35</v>
      </c>
      <c r="MW36" s="28">
        <f t="shared" si="277"/>
        <v>35</v>
      </c>
      <c r="MX36" s="28">
        <f t="shared" si="277"/>
        <v>40</v>
      </c>
      <c r="MY36" s="28">
        <f t="shared" si="277"/>
        <v>40</v>
      </c>
      <c r="MZ36" s="28">
        <f t="shared" ref="MZ36:NA36" si="278">IF(MZ7&lt;66,SUM(MZ17:MZ24)/24*40,SUM(MZ17:MZ23)/21*40)</f>
        <v>35</v>
      </c>
      <c r="NA36" s="28">
        <f t="shared" si="278"/>
        <v>40</v>
      </c>
      <c r="NB36" s="28">
        <f t="shared" ref="NB36:ND36" si="279">IF(NB7&lt;66,SUM(NB17:NB24)/24*40,SUM(NB17:NB23)/21*40)</f>
        <v>40</v>
      </c>
      <c r="NC36" s="28">
        <f t="shared" si="279"/>
        <v>40</v>
      </c>
      <c r="ND36" s="28">
        <f t="shared" si="279"/>
        <v>31.666666666666664</v>
      </c>
      <c r="NE36" s="28">
        <f t="shared" si="273"/>
        <v>36.666666666666664</v>
      </c>
      <c r="NF36" s="28">
        <f t="shared" si="273"/>
        <v>33.333333333333336</v>
      </c>
      <c r="NG36" s="28">
        <f t="shared" si="269"/>
        <v>31.666666666666664</v>
      </c>
      <c r="NH36" s="28">
        <f t="shared" si="269"/>
        <v>40</v>
      </c>
      <c r="NI36" s="28">
        <f t="shared" si="269"/>
        <v>40</v>
      </c>
      <c r="NJ36" s="28">
        <f t="shared" si="269"/>
        <v>40</v>
      </c>
      <c r="NK36" s="28">
        <f t="shared" si="269"/>
        <v>36.666666666666664</v>
      </c>
      <c r="NL36" s="28">
        <f t="shared" ref="NL36:NP36" si="280">IF(NL7&lt;66,SUM(NL17:NL24)/24*40,SUM(NL17:NL23)/21*40)</f>
        <v>40</v>
      </c>
      <c r="NM36" s="28">
        <f t="shared" si="280"/>
        <v>40</v>
      </c>
      <c r="NN36" s="28">
        <f t="shared" si="280"/>
        <v>40</v>
      </c>
      <c r="NO36" s="28">
        <f t="shared" si="280"/>
        <v>40</v>
      </c>
      <c r="NP36" s="28">
        <f t="shared" si="280"/>
        <v>35</v>
      </c>
      <c r="NQ36" s="28">
        <f t="shared" si="269"/>
        <v>36.666666666666664</v>
      </c>
      <c r="NR36" s="28">
        <f t="shared" si="269"/>
        <v>33.333333333333336</v>
      </c>
      <c r="NS36" s="28">
        <f t="shared" si="269"/>
        <v>40</v>
      </c>
      <c r="NT36" s="28">
        <f t="shared" si="245"/>
        <v>36.666666666666664</v>
      </c>
      <c r="NU36" s="28">
        <f t="shared" si="245"/>
        <v>40</v>
      </c>
      <c r="NV36" s="28">
        <f t="shared" ref="NV36:PL36" si="281">IF(NV7&lt;66,SUM(NV17:NV24)/24*40,SUM(NV17:NV23)/21*40)</f>
        <v>40</v>
      </c>
      <c r="NW36" s="28">
        <f t="shared" si="281"/>
        <v>40</v>
      </c>
      <c r="NX36" s="28">
        <f t="shared" si="281"/>
        <v>40</v>
      </c>
      <c r="NY36" s="28">
        <f t="shared" si="281"/>
        <v>40</v>
      </c>
      <c r="NZ36" s="28">
        <f t="shared" si="281"/>
        <v>40</v>
      </c>
      <c r="OA36" s="28">
        <f t="shared" si="281"/>
        <v>40</v>
      </c>
      <c r="OB36" s="28">
        <f t="shared" si="281"/>
        <v>40</v>
      </c>
      <c r="OC36" s="28">
        <f t="shared" si="281"/>
        <v>40</v>
      </c>
      <c r="OD36" s="28">
        <f t="shared" si="281"/>
        <v>40</v>
      </c>
      <c r="OE36" s="28">
        <f t="shared" si="281"/>
        <v>33.333333333333336</v>
      </c>
      <c r="OF36" s="28">
        <f t="shared" si="281"/>
        <v>40</v>
      </c>
      <c r="OG36" s="28">
        <f t="shared" si="281"/>
        <v>40</v>
      </c>
      <c r="OH36" s="28">
        <f t="shared" ref="OH36:OM36" si="282">IF(OH7&lt;66,SUM(OH17:OH24)/24*40,SUM(OH17:OH23)/21*40)</f>
        <v>40</v>
      </c>
      <c r="OI36" s="28">
        <f t="shared" si="282"/>
        <v>40</v>
      </c>
      <c r="OJ36" s="28">
        <f t="shared" si="282"/>
        <v>40</v>
      </c>
      <c r="OK36" s="28">
        <f t="shared" si="282"/>
        <v>40</v>
      </c>
      <c r="OL36" s="28">
        <f t="shared" si="282"/>
        <v>40</v>
      </c>
      <c r="OM36" s="28">
        <f t="shared" si="282"/>
        <v>40</v>
      </c>
      <c r="ON36" s="28">
        <f t="shared" si="281"/>
        <v>31.666666666666664</v>
      </c>
      <c r="OO36" s="28">
        <f t="shared" si="281"/>
        <v>33.333333333333336</v>
      </c>
      <c r="OP36" s="28">
        <f t="shared" si="281"/>
        <v>33.333333333333336</v>
      </c>
      <c r="OQ36" s="28">
        <f t="shared" si="281"/>
        <v>40</v>
      </c>
      <c r="OR36" s="28">
        <f t="shared" si="281"/>
        <v>35</v>
      </c>
      <c r="OS36" s="28">
        <f t="shared" ref="OS36:OY36" si="283">IF(OS7&lt;66,SUM(OS17:OS24)/24*40,SUM(OS17:OS23)/21*40)</f>
        <v>33.333333333333336</v>
      </c>
      <c r="OT36" s="28">
        <f t="shared" si="283"/>
        <v>35</v>
      </c>
      <c r="OU36" s="28">
        <f t="shared" si="283"/>
        <v>36.666666666666664</v>
      </c>
      <c r="OV36" s="28">
        <f t="shared" si="283"/>
        <v>36.19047619047619</v>
      </c>
      <c r="OW36" s="28">
        <f t="shared" si="283"/>
        <v>35</v>
      </c>
      <c r="OX36" s="28">
        <f t="shared" si="283"/>
        <v>36.666666666666664</v>
      </c>
      <c r="OY36" s="28">
        <f t="shared" si="283"/>
        <v>33.333333333333336</v>
      </c>
      <c r="OZ36" s="28">
        <f t="shared" si="281"/>
        <v>36.666666666666664</v>
      </c>
      <c r="PA36" s="28">
        <f t="shared" si="281"/>
        <v>33.333333333333336</v>
      </c>
      <c r="PB36" s="28">
        <f t="shared" si="281"/>
        <v>31.666666666666664</v>
      </c>
      <c r="PC36" s="28">
        <f t="shared" si="281"/>
        <v>35</v>
      </c>
      <c r="PD36" s="28">
        <f t="shared" si="281"/>
        <v>33.333333333333336</v>
      </c>
      <c r="PE36" s="28">
        <f t="shared" ref="PE36:PH36" si="284">IF(PE7&lt;66,SUM(PE17:PE24)/24*40,SUM(PE17:PE23)/21*40)</f>
        <v>36.666666666666664</v>
      </c>
      <c r="PF36" s="28">
        <f t="shared" si="284"/>
        <v>30</v>
      </c>
      <c r="PG36" s="28">
        <f t="shared" si="284"/>
        <v>40</v>
      </c>
      <c r="PH36" s="28">
        <f t="shared" si="284"/>
        <v>33.333333333333336</v>
      </c>
      <c r="PI36" s="28">
        <f t="shared" si="281"/>
        <v>40</v>
      </c>
      <c r="PJ36" s="28">
        <f t="shared" si="281"/>
        <v>30</v>
      </c>
      <c r="PK36" s="28">
        <f t="shared" si="281"/>
        <v>32.38095238095238</v>
      </c>
      <c r="PL36" s="28">
        <f t="shared" si="281"/>
        <v>36.666666666666664</v>
      </c>
    </row>
    <row r="37" spans="1:428" ht="14.25" thickTop="1"/>
    <row r="43" spans="1:428">
      <c r="C43" t="s">
        <v>666</v>
      </c>
      <c r="D43">
        <f>COUNTA(E6:PL6)</f>
        <v>424</v>
      </c>
    </row>
    <row r="44" spans="1:428">
      <c r="C44" s="44" t="s">
        <v>662</v>
      </c>
      <c r="D44">
        <f>COUNTIF(E34:PL34,"&gt;=90")</f>
        <v>424</v>
      </c>
    </row>
    <row r="45" spans="1:428">
      <c r="C45" s="44" t="s">
        <v>663</v>
      </c>
      <c r="D45">
        <f>COUNTIFS(E34:PL34,"&gt;=80",E34:PL34,"&lt;90")</f>
        <v>0</v>
      </c>
    </row>
    <row r="46" spans="1:428">
      <c r="C46" s="44" t="s">
        <v>664</v>
      </c>
      <c r="D46">
        <f>COUNTIF(E34:PL34,"&lt;80")</f>
        <v>0</v>
      </c>
    </row>
    <row r="48" spans="1:428">
      <c r="C48" s="45" t="s">
        <v>665</v>
      </c>
      <c r="D48" s="46">
        <f>SUM(E34:PL34)</f>
        <v>40350.714285714319</v>
      </c>
      <c r="AS48">
        <f>D48/857</f>
        <v>47.083680613435611</v>
      </c>
    </row>
  </sheetData>
  <mergeCells count="17">
    <mergeCell ref="A1:PL1"/>
    <mergeCell ref="A2:D2"/>
    <mergeCell ref="E3:PL3"/>
    <mergeCell ref="A5:A6"/>
    <mergeCell ref="B5:B6"/>
    <mergeCell ref="D5:D6"/>
    <mergeCell ref="E5:PL5"/>
    <mergeCell ref="A34:A36"/>
    <mergeCell ref="B34:C34"/>
    <mergeCell ref="B35:C35"/>
    <mergeCell ref="B36:C36"/>
    <mergeCell ref="B7:C7"/>
    <mergeCell ref="A8:A16"/>
    <mergeCell ref="A17:A24"/>
    <mergeCell ref="A27:C27"/>
    <mergeCell ref="A29:C29"/>
    <mergeCell ref="A31:C3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48"/>
  <sheetViews>
    <sheetView zoomScale="80" zoomScaleNormal="80" workbookViewId="0">
      <pane xSplit="4" ySplit="1" topLeftCell="AC2" activePane="bottomRight" state="frozen"/>
      <selection pane="topRight" activeCell="E1" sqref="E1"/>
      <selection pane="bottomLeft" activeCell="A2" sqref="A2"/>
      <selection pane="bottomRight" activeCell="E6" sqref="E6:AV6"/>
    </sheetView>
  </sheetViews>
  <sheetFormatPr defaultRowHeight="13.5"/>
  <cols>
    <col min="1" max="1" width="9.88671875" style="1" customWidth="1"/>
    <col min="2" max="2" width="7.109375" style="1" customWidth="1"/>
    <col min="3" max="3" width="41.5546875" customWidth="1"/>
    <col min="4" max="4" width="10.44140625" customWidth="1"/>
    <col min="5" max="48" width="9" customWidth="1"/>
  </cols>
  <sheetData>
    <row r="1" spans="1:48" ht="77.25" customHeight="1">
      <c r="A1" s="60" t="s">
        <v>43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ht="25.5" customHeight="1">
      <c r="A2" s="85" t="s">
        <v>669</v>
      </c>
      <c r="B2" s="85"/>
      <c r="C2" s="85"/>
      <c r="D2" s="85"/>
    </row>
    <row r="3" spans="1:48"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</row>
    <row r="4" spans="1:48">
      <c r="D4" s="8" t="s">
        <v>7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>
        <v>11</v>
      </c>
      <c r="P4">
        <v>12</v>
      </c>
      <c r="Q4">
        <v>13</v>
      </c>
      <c r="R4">
        <v>14</v>
      </c>
      <c r="S4">
        <v>15</v>
      </c>
      <c r="T4">
        <v>16</v>
      </c>
      <c r="U4">
        <v>17</v>
      </c>
      <c r="V4">
        <v>18</v>
      </c>
      <c r="W4">
        <v>19</v>
      </c>
      <c r="X4">
        <v>20</v>
      </c>
      <c r="Y4">
        <v>21</v>
      </c>
      <c r="Z4">
        <v>22</v>
      </c>
      <c r="AA4">
        <v>23</v>
      </c>
      <c r="AB4">
        <v>24</v>
      </c>
      <c r="AC4">
        <v>25</v>
      </c>
      <c r="AD4">
        <v>26</v>
      </c>
      <c r="AE4">
        <v>27</v>
      </c>
      <c r="AF4">
        <v>28</v>
      </c>
      <c r="AG4">
        <v>29</v>
      </c>
      <c r="AH4">
        <v>30</v>
      </c>
      <c r="AI4">
        <v>31</v>
      </c>
      <c r="AJ4">
        <v>32</v>
      </c>
      <c r="AK4">
        <v>33</v>
      </c>
      <c r="AL4">
        <v>34</v>
      </c>
      <c r="AM4">
        <v>35</v>
      </c>
      <c r="AN4">
        <v>36</v>
      </c>
      <c r="AO4">
        <v>37</v>
      </c>
      <c r="AP4">
        <v>38</v>
      </c>
      <c r="AQ4">
        <v>39</v>
      </c>
      <c r="AR4">
        <v>40</v>
      </c>
      <c r="AS4">
        <v>41</v>
      </c>
      <c r="AT4">
        <v>42</v>
      </c>
      <c r="AU4">
        <v>43</v>
      </c>
      <c r="AV4">
        <v>44</v>
      </c>
    </row>
    <row r="5" spans="1:48" ht="18" customHeight="1">
      <c r="A5" s="86" t="s">
        <v>2</v>
      </c>
      <c r="B5" s="86" t="s">
        <v>0</v>
      </c>
      <c r="C5" s="2" t="s">
        <v>1</v>
      </c>
      <c r="D5" s="88" t="s">
        <v>17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</row>
    <row r="6" spans="1:48" ht="18" customHeight="1">
      <c r="A6" s="87"/>
      <c r="B6" s="87"/>
      <c r="C6" s="2" t="s">
        <v>3</v>
      </c>
      <c r="D6" s="89"/>
      <c r="E6" s="2" t="s">
        <v>71</v>
      </c>
      <c r="F6" s="2" t="s">
        <v>91</v>
      </c>
      <c r="G6" s="2" t="s">
        <v>92</v>
      </c>
      <c r="H6" s="2" t="s">
        <v>93</v>
      </c>
      <c r="I6" s="2" t="s">
        <v>94</v>
      </c>
      <c r="J6" s="2" t="s">
        <v>95</v>
      </c>
      <c r="K6" s="2" t="s">
        <v>107</v>
      </c>
      <c r="L6" s="2" t="s">
        <v>114</v>
      </c>
      <c r="M6" s="35" t="s">
        <v>120</v>
      </c>
      <c r="N6" s="35" t="s">
        <v>178</v>
      </c>
      <c r="O6" s="35" t="s">
        <v>179</v>
      </c>
      <c r="P6" s="35" t="s">
        <v>180</v>
      </c>
      <c r="Q6" s="35" t="s">
        <v>181</v>
      </c>
      <c r="R6" s="37" t="s">
        <v>259</v>
      </c>
      <c r="S6" s="37" t="s">
        <v>260</v>
      </c>
      <c r="T6" s="37" t="s">
        <v>261</v>
      </c>
      <c r="U6" s="37" t="s">
        <v>262</v>
      </c>
      <c r="V6" s="37" t="s">
        <v>263</v>
      </c>
      <c r="W6" s="37" t="s">
        <v>264</v>
      </c>
      <c r="X6" s="37" t="s">
        <v>265</v>
      </c>
      <c r="Y6" s="37" t="s">
        <v>266</v>
      </c>
      <c r="Z6" s="37" t="s">
        <v>267</v>
      </c>
      <c r="AA6" s="37" t="s">
        <v>268</v>
      </c>
      <c r="AB6" s="37" t="s">
        <v>269</v>
      </c>
      <c r="AC6" s="37" t="s">
        <v>270</v>
      </c>
      <c r="AD6" s="37" t="s">
        <v>271</v>
      </c>
      <c r="AE6" s="37" t="s">
        <v>272</v>
      </c>
      <c r="AF6" s="37" t="s">
        <v>273</v>
      </c>
      <c r="AG6" s="37" t="s">
        <v>274</v>
      </c>
      <c r="AH6" s="37" t="s">
        <v>275</v>
      </c>
      <c r="AI6" s="37" t="s">
        <v>276</v>
      </c>
      <c r="AJ6" s="39" t="s">
        <v>452</v>
      </c>
      <c r="AK6" s="40" t="s">
        <v>467</v>
      </c>
      <c r="AL6" s="40" t="s">
        <v>468</v>
      </c>
      <c r="AM6" s="40" t="s">
        <v>486</v>
      </c>
      <c r="AN6" s="40" t="s">
        <v>551</v>
      </c>
      <c r="AO6" s="40" t="s">
        <v>552</v>
      </c>
      <c r="AP6" s="40" t="s">
        <v>553</v>
      </c>
      <c r="AQ6" s="40" t="s">
        <v>554</v>
      </c>
      <c r="AR6" s="40" t="s">
        <v>555</v>
      </c>
      <c r="AS6" s="40" t="s">
        <v>556</v>
      </c>
      <c r="AT6" s="40" t="s">
        <v>557</v>
      </c>
      <c r="AU6" s="40" t="s">
        <v>558</v>
      </c>
      <c r="AV6" s="42" t="s">
        <v>575</v>
      </c>
    </row>
    <row r="7" spans="1:48" ht="18" customHeight="1">
      <c r="A7" s="31"/>
      <c r="B7" s="72" t="s">
        <v>41</v>
      </c>
      <c r="C7" s="73"/>
      <c r="D7" s="32"/>
      <c r="E7" s="27">
        <v>59.85</v>
      </c>
      <c r="F7" s="27">
        <v>44.1</v>
      </c>
      <c r="G7" s="27">
        <v>42.6</v>
      </c>
      <c r="H7" s="27">
        <v>40</v>
      </c>
      <c r="I7" s="27">
        <v>34.4</v>
      </c>
      <c r="J7" s="27">
        <v>38.89</v>
      </c>
      <c r="K7" s="27">
        <v>28.12</v>
      </c>
      <c r="L7" s="27">
        <v>23.1</v>
      </c>
      <c r="M7" s="27">
        <v>45</v>
      </c>
      <c r="N7" s="27">
        <f>5*3.3</f>
        <v>16.5</v>
      </c>
      <c r="O7" s="27">
        <v>20.7</v>
      </c>
      <c r="P7" s="27">
        <v>40.6</v>
      </c>
      <c r="Q7" s="27">
        <v>36.4</v>
      </c>
      <c r="R7" s="27">
        <v>21.4</v>
      </c>
      <c r="S7" s="27">
        <v>23.2</v>
      </c>
      <c r="T7" s="27">
        <v>52.8</v>
      </c>
      <c r="U7" s="27">
        <v>90.9</v>
      </c>
      <c r="V7" s="27">
        <v>30</v>
      </c>
      <c r="W7" s="27">
        <v>34.4</v>
      </c>
      <c r="X7" s="27">
        <v>41.5</v>
      </c>
      <c r="Y7" s="27">
        <v>90.9</v>
      </c>
      <c r="Z7" s="27">
        <v>39.369999999999997</v>
      </c>
      <c r="AA7" s="27">
        <v>35.39</v>
      </c>
      <c r="AB7" s="27">
        <v>45.6</v>
      </c>
      <c r="AC7" s="27">
        <v>49.14</v>
      </c>
      <c r="AD7" s="27">
        <v>22.05</v>
      </c>
      <c r="AE7" s="27">
        <v>31.01</v>
      </c>
      <c r="AF7" s="27">
        <v>36.4</v>
      </c>
      <c r="AG7" s="27">
        <v>45.6</v>
      </c>
      <c r="AH7" s="27">
        <v>42.12</v>
      </c>
      <c r="AI7" s="27">
        <v>33</v>
      </c>
      <c r="AJ7" s="27">
        <v>33</v>
      </c>
      <c r="AK7" s="27">
        <f>11*3.3</f>
        <v>36.299999999999997</v>
      </c>
      <c r="AL7" s="27">
        <v>33</v>
      </c>
      <c r="AM7" s="27">
        <v>99</v>
      </c>
      <c r="AN7" s="27">
        <f>9*3.3</f>
        <v>29.7</v>
      </c>
      <c r="AO7" s="27">
        <v>26.43</v>
      </c>
      <c r="AP7" s="27">
        <v>13</v>
      </c>
      <c r="AQ7" s="27">
        <f>7*3.3</f>
        <v>23.099999999999998</v>
      </c>
      <c r="AR7" s="27">
        <v>33</v>
      </c>
      <c r="AS7" s="27">
        <v>33</v>
      </c>
      <c r="AT7" s="27">
        <v>33</v>
      </c>
      <c r="AU7" s="27">
        <f>9*3.3</f>
        <v>29.7</v>
      </c>
      <c r="AV7" s="27">
        <f>13*3.3</f>
        <v>42.9</v>
      </c>
    </row>
    <row r="8" spans="1:48" s="10" customFormat="1" ht="18" customHeight="1">
      <c r="A8" s="74" t="s">
        <v>4</v>
      </c>
      <c r="B8" s="34" t="s">
        <v>8</v>
      </c>
      <c r="C8" s="25" t="s">
        <v>35</v>
      </c>
      <c r="D8" s="21">
        <f t="shared" ref="D8:D23" si="0">COUNTIF(E8:AV8, 3)</f>
        <v>42</v>
      </c>
      <c r="E8" s="9">
        <v>3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0</v>
      </c>
      <c r="AP8" s="9">
        <v>0</v>
      </c>
      <c r="AQ8" s="7">
        <v>3</v>
      </c>
      <c r="AR8" s="9">
        <v>3</v>
      </c>
      <c r="AS8" s="9">
        <v>3</v>
      </c>
      <c r="AT8" s="9">
        <v>3</v>
      </c>
      <c r="AU8" s="9">
        <v>3</v>
      </c>
      <c r="AV8" s="7">
        <v>3</v>
      </c>
    </row>
    <row r="9" spans="1:48" s="10" customFormat="1" ht="18" customHeight="1">
      <c r="A9" s="75"/>
      <c r="B9" s="34" t="s">
        <v>9</v>
      </c>
      <c r="C9" s="25" t="s">
        <v>50</v>
      </c>
      <c r="D9" s="21">
        <f t="shared" si="0"/>
        <v>39</v>
      </c>
      <c r="E9" s="9">
        <v>3</v>
      </c>
      <c r="F9" s="9">
        <v>3</v>
      </c>
      <c r="G9" s="9">
        <v>3</v>
      </c>
      <c r="H9" s="9">
        <v>3</v>
      </c>
      <c r="I9" s="9">
        <v>3</v>
      </c>
      <c r="J9" s="9">
        <v>3</v>
      </c>
      <c r="K9" s="9">
        <v>3</v>
      </c>
      <c r="L9" s="9">
        <v>3</v>
      </c>
      <c r="M9" s="9">
        <v>3</v>
      </c>
      <c r="N9" s="9">
        <v>3</v>
      </c>
      <c r="O9" s="9">
        <v>3</v>
      </c>
      <c r="P9" s="9">
        <v>3</v>
      </c>
      <c r="Q9" s="9">
        <v>3</v>
      </c>
      <c r="R9" s="9">
        <v>3</v>
      </c>
      <c r="S9" s="9">
        <v>3</v>
      </c>
      <c r="T9" s="9">
        <v>3</v>
      </c>
      <c r="U9" s="9">
        <v>3</v>
      </c>
      <c r="V9" s="9">
        <v>3</v>
      </c>
      <c r="W9" s="9">
        <v>3</v>
      </c>
      <c r="X9" s="9">
        <v>3</v>
      </c>
      <c r="Y9" s="9">
        <v>3</v>
      </c>
      <c r="Z9" s="9">
        <v>3</v>
      </c>
      <c r="AA9" s="9">
        <v>3</v>
      </c>
      <c r="AB9" s="9">
        <v>3</v>
      </c>
      <c r="AC9" s="9">
        <v>3</v>
      </c>
      <c r="AD9" s="9">
        <v>3</v>
      </c>
      <c r="AE9" s="9">
        <v>3</v>
      </c>
      <c r="AF9" s="9">
        <v>3</v>
      </c>
      <c r="AG9" s="9">
        <v>3</v>
      </c>
      <c r="AH9" s="9">
        <v>3</v>
      </c>
      <c r="AI9" s="9">
        <v>3</v>
      </c>
      <c r="AJ9" s="9">
        <v>3</v>
      </c>
      <c r="AK9" s="9">
        <v>3</v>
      </c>
      <c r="AL9" s="9">
        <v>3</v>
      </c>
      <c r="AM9" s="9">
        <v>3</v>
      </c>
      <c r="AN9" s="9">
        <v>3</v>
      </c>
      <c r="AO9" s="9">
        <v>3</v>
      </c>
      <c r="AP9" s="9">
        <v>3</v>
      </c>
      <c r="AQ9" s="7">
        <v>0</v>
      </c>
      <c r="AR9" s="9">
        <v>0</v>
      </c>
      <c r="AS9" s="9">
        <v>0</v>
      </c>
      <c r="AT9" s="9">
        <v>0</v>
      </c>
      <c r="AU9" s="9">
        <v>0</v>
      </c>
      <c r="AV9" s="7">
        <v>3</v>
      </c>
    </row>
    <row r="10" spans="1:48" s="10" customFormat="1" ht="18" customHeight="1">
      <c r="A10" s="75"/>
      <c r="B10" s="34" t="s">
        <v>10</v>
      </c>
      <c r="C10" s="25" t="s">
        <v>51</v>
      </c>
      <c r="D10" s="21">
        <f t="shared" si="0"/>
        <v>44</v>
      </c>
      <c r="E10" s="9">
        <v>3</v>
      </c>
      <c r="F10" s="9">
        <v>3</v>
      </c>
      <c r="G10" s="9">
        <v>3</v>
      </c>
      <c r="H10" s="9">
        <v>3</v>
      </c>
      <c r="I10" s="9">
        <v>3</v>
      </c>
      <c r="J10" s="9">
        <v>3</v>
      </c>
      <c r="K10" s="9">
        <v>3</v>
      </c>
      <c r="L10" s="9">
        <v>3</v>
      </c>
      <c r="M10" s="9">
        <v>3</v>
      </c>
      <c r="N10" s="9">
        <v>3</v>
      </c>
      <c r="O10" s="9">
        <v>3</v>
      </c>
      <c r="P10" s="9">
        <v>3</v>
      </c>
      <c r="Q10" s="9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>
        <v>3</v>
      </c>
      <c r="AE10" s="9">
        <v>3</v>
      </c>
      <c r="AF10" s="9">
        <v>3</v>
      </c>
      <c r="AG10" s="9">
        <v>3</v>
      </c>
      <c r="AH10" s="9">
        <v>3</v>
      </c>
      <c r="AI10" s="9">
        <v>3</v>
      </c>
      <c r="AJ10" s="9">
        <v>3</v>
      </c>
      <c r="AK10" s="9">
        <v>3</v>
      </c>
      <c r="AL10" s="9">
        <v>3</v>
      </c>
      <c r="AM10" s="9">
        <v>3</v>
      </c>
      <c r="AN10" s="9">
        <v>3</v>
      </c>
      <c r="AO10" s="9">
        <v>3</v>
      </c>
      <c r="AP10" s="9">
        <v>3</v>
      </c>
      <c r="AQ10" s="7">
        <v>3</v>
      </c>
      <c r="AR10" s="9">
        <v>3</v>
      </c>
      <c r="AS10" s="9">
        <v>3</v>
      </c>
      <c r="AT10" s="9">
        <v>3</v>
      </c>
      <c r="AU10" s="9">
        <v>3</v>
      </c>
      <c r="AV10" s="7">
        <v>3</v>
      </c>
    </row>
    <row r="11" spans="1:48" s="10" customFormat="1" ht="18" customHeight="1">
      <c r="A11" s="75"/>
      <c r="B11" s="34" t="s">
        <v>18</v>
      </c>
      <c r="C11" s="25" t="s">
        <v>52</v>
      </c>
      <c r="D11" s="21">
        <f t="shared" si="0"/>
        <v>44</v>
      </c>
      <c r="E11" s="9">
        <v>3</v>
      </c>
      <c r="F11" s="9">
        <v>3</v>
      </c>
      <c r="G11" s="9">
        <v>3</v>
      </c>
      <c r="H11" s="9">
        <v>3</v>
      </c>
      <c r="I11" s="9">
        <v>3</v>
      </c>
      <c r="J11" s="9">
        <v>3</v>
      </c>
      <c r="K11" s="9">
        <v>3</v>
      </c>
      <c r="L11" s="9">
        <v>3</v>
      </c>
      <c r="M11" s="9">
        <v>3</v>
      </c>
      <c r="N11" s="9">
        <v>3</v>
      </c>
      <c r="O11" s="9">
        <v>3</v>
      </c>
      <c r="P11" s="9">
        <v>3</v>
      </c>
      <c r="Q11" s="9">
        <v>3</v>
      </c>
      <c r="R11" s="9">
        <v>3</v>
      </c>
      <c r="S11" s="9">
        <v>3</v>
      </c>
      <c r="T11" s="9">
        <v>3</v>
      </c>
      <c r="U11" s="9">
        <v>3</v>
      </c>
      <c r="V11" s="9">
        <v>3</v>
      </c>
      <c r="W11" s="9">
        <v>3</v>
      </c>
      <c r="X11" s="9">
        <v>3</v>
      </c>
      <c r="Y11" s="9">
        <v>3</v>
      </c>
      <c r="Z11" s="9">
        <v>3</v>
      </c>
      <c r="AA11" s="9">
        <v>3</v>
      </c>
      <c r="AB11" s="9">
        <v>3</v>
      </c>
      <c r="AC11" s="9">
        <v>3</v>
      </c>
      <c r="AD11" s="9">
        <v>3</v>
      </c>
      <c r="AE11" s="9">
        <v>3</v>
      </c>
      <c r="AF11" s="9">
        <v>3</v>
      </c>
      <c r="AG11" s="9">
        <v>3</v>
      </c>
      <c r="AH11" s="9">
        <v>3</v>
      </c>
      <c r="AI11" s="9">
        <v>3</v>
      </c>
      <c r="AJ11" s="9">
        <v>3</v>
      </c>
      <c r="AK11" s="9">
        <v>3</v>
      </c>
      <c r="AL11" s="9">
        <v>3</v>
      </c>
      <c r="AM11" s="9">
        <v>3</v>
      </c>
      <c r="AN11" s="9">
        <v>3</v>
      </c>
      <c r="AO11" s="9">
        <v>3</v>
      </c>
      <c r="AP11" s="9">
        <v>3</v>
      </c>
      <c r="AQ11" s="7">
        <v>3</v>
      </c>
      <c r="AR11" s="9">
        <v>3</v>
      </c>
      <c r="AS11" s="9">
        <v>3</v>
      </c>
      <c r="AT11" s="9">
        <v>3</v>
      </c>
      <c r="AU11" s="9">
        <v>3</v>
      </c>
      <c r="AV11" s="7">
        <v>3</v>
      </c>
    </row>
    <row r="12" spans="1:48" s="10" customFormat="1" ht="18" customHeight="1">
      <c r="A12" s="75"/>
      <c r="B12" s="34" t="s">
        <v>11</v>
      </c>
      <c r="C12" s="25" t="s">
        <v>44</v>
      </c>
      <c r="D12" s="21">
        <f t="shared" si="0"/>
        <v>43</v>
      </c>
      <c r="E12" s="9">
        <v>3</v>
      </c>
      <c r="F12" s="9">
        <v>3</v>
      </c>
      <c r="G12" s="9">
        <v>3</v>
      </c>
      <c r="H12" s="9">
        <v>3</v>
      </c>
      <c r="I12" s="9">
        <v>3</v>
      </c>
      <c r="J12" s="9">
        <v>3</v>
      </c>
      <c r="K12" s="9">
        <v>3</v>
      </c>
      <c r="L12" s="9">
        <v>3</v>
      </c>
      <c r="M12" s="9">
        <v>3</v>
      </c>
      <c r="N12" s="9">
        <v>3</v>
      </c>
      <c r="O12" s="9">
        <v>3</v>
      </c>
      <c r="P12" s="9">
        <v>3</v>
      </c>
      <c r="Q12" s="9">
        <v>3</v>
      </c>
      <c r="R12" s="9">
        <v>3</v>
      </c>
      <c r="S12" s="9">
        <v>3</v>
      </c>
      <c r="T12" s="9">
        <v>3</v>
      </c>
      <c r="U12" s="9">
        <v>3</v>
      </c>
      <c r="V12" s="9">
        <v>3</v>
      </c>
      <c r="W12" s="9">
        <v>3</v>
      </c>
      <c r="X12" s="9">
        <v>3</v>
      </c>
      <c r="Y12" s="9">
        <v>3</v>
      </c>
      <c r="Z12" s="9">
        <v>3</v>
      </c>
      <c r="AA12" s="9">
        <v>3</v>
      </c>
      <c r="AB12" s="9">
        <v>3</v>
      </c>
      <c r="AC12" s="9">
        <v>3</v>
      </c>
      <c r="AD12" s="9">
        <v>0</v>
      </c>
      <c r="AE12" s="9">
        <v>3</v>
      </c>
      <c r="AF12" s="9">
        <v>3</v>
      </c>
      <c r="AG12" s="9">
        <v>3</v>
      </c>
      <c r="AH12" s="9">
        <v>3</v>
      </c>
      <c r="AI12" s="9">
        <v>3</v>
      </c>
      <c r="AJ12" s="9">
        <v>3</v>
      </c>
      <c r="AK12" s="9">
        <v>3</v>
      </c>
      <c r="AL12" s="9">
        <v>3</v>
      </c>
      <c r="AM12" s="9">
        <v>3</v>
      </c>
      <c r="AN12" s="9">
        <v>3</v>
      </c>
      <c r="AO12" s="9">
        <v>3</v>
      </c>
      <c r="AP12" s="9">
        <v>3</v>
      </c>
      <c r="AQ12" s="7">
        <v>3</v>
      </c>
      <c r="AR12" s="9">
        <v>3</v>
      </c>
      <c r="AS12" s="9">
        <v>3</v>
      </c>
      <c r="AT12" s="9">
        <v>3</v>
      </c>
      <c r="AU12" s="9">
        <v>3</v>
      </c>
      <c r="AV12" s="7">
        <v>3</v>
      </c>
    </row>
    <row r="13" spans="1:48" s="10" customFormat="1" ht="18" customHeight="1">
      <c r="A13" s="75"/>
      <c r="B13" s="34" t="s">
        <v>30</v>
      </c>
      <c r="C13" s="25" t="s">
        <v>53</v>
      </c>
      <c r="D13" s="21">
        <f t="shared" si="0"/>
        <v>44</v>
      </c>
      <c r="E13" s="9">
        <v>3</v>
      </c>
      <c r="F13" s="9">
        <v>3</v>
      </c>
      <c r="G13" s="9">
        <v>3</v>
      </c>
      <c r="H13" s="9">
        <v>3</v>
      </c>
      <c r="I13" s="9">
        <v>3</v>
      </c>
      <c r="J13" s="9">
        <v>3</v>
      </c>
      <c r="K13" s="9">
        <v>3</v>
      </c>
      <c r="L13" s="9">
        <v>3</v>
      </c>
      <c r="M13" s="9">
        <v>3</v>
      </c>
      <c r="N13" s="9">
        <v>3</v>
      </c>
      <c r="O13" s="9">
        <v>3</v>
      </c>
      <c r="P13" s="9">
        <v>3</v>
      </c>
      <c r="Q13" s="9">
        <v>3</v>
      </c>
      <c r="R13" s="9">
        <v>3</v>
      </c>
      <c r="S13" s="9">
        <v>3</v>
      </c>
      <c r="T13" s="9">
        <v>3</v>
      </c>
      <c r="U13" s="9">
        <v>3</v>
      </c>
      <c r="V13" s="9">
        <v>3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3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7">
        <v>3</v>
      </c>
      <c r="AR13" s="9">
        <v>3</v>
      </c>
      <c r="AS13" s="9">
        <v>3</v>
      </c>
      <c r="AT13" s="9">
        <v>3</v>
      </c>
      <c r="AU13" s="9">
        <v>3</v>
      </c>
      <c r="AV13" s="7">
        <v>3</v>
      </c>
    </row>
    <row r="14" spans="1:48" s="10" customFormat="1" ht="18" customHeight="1">
      <c r="A14" s="75"/>
      <c r="B14" s="34" t="s">
        <v>12</v>
      </c>
      <c r="C14" s="25" t="s">
        <v>25</v>
      </c>
      <c r="D14" s="21">
        <f t="shared" si="0"/>
        <v>44</v>
      </c>
      <c r="E14" s="9">
        <v>3</v>
      </c>
      <c r="F14" s="9">
        <v>3</v>
      </c>
      <c r="G14" s="9">
        <v>3</v>
      </c>
      <c r="H14" s="9">
        <v>3</v>
      </c>
      <c r="I14" s="9">
        <v>3</v>
      </c>
      <c r="J14" s="9">
        <v>3</v>
      </c>
      <c r="K14" s="9">
        <v>3</v>
      </c>
      <c r="L14" s="9">
        <v>3</v>
      </c>
      <c r="M14" s="9">
        <v>3</v>
      </c>
      <c r="N14" s="9">
        <v>3</v>
      </c>
      <c r="O14" s="9">
        <v>3</v>
      </c>
      <c r="P14" s="9">
        <v>3</v>
      </c>
      <c r="Q14" s="9">
        <v>3</v>
      </c>
      <c r="R14" s="9">
        <v>3</v>
      </c>
      <c r="S14" s="9">
        <v>3</v>
      </c>
      <c r="T14" s="9">
        <v>3</v>
      </c>
      <c r="U14" s="9">
        <v>3</v>
      </c>
      <c r="V14" s="9">
        <v>3</v>
      </c>
      <c r="W14" s="9">
        <v>3</v>
      </c>
      <c r="X14" s="9">
        <v>3</v>
      </c>
      <c r="Y14" s="9">
        <v>3</v>
      </c>
      <c r="Z14" s="9">
        <v>3</v>
      </c>
      <c r="AA14" s="9">
        <v>3</v>
      </c>
      <c r="AB14" s="9">
        <v>3</v>
      </c>
      <c r="AC14" s="9">
        <v>3</v>
      </c>
      <c r="AD14" s="9">
        <v>3</v>
      </c>
      <c r="AE14" s="9">
        <v>3</v>
      </c>
      <c r="AF14" s="9">
        <v>3</v>
      </c>
      <c r="AG14" s="9">
        <v>3</v>
      </c>
      <c r="AH14" s="9">
        <v>3</v>
      </c>
      <c r="AI14" s="9">
        <v>3</v>
      </c>
      <c r="AJ14" s="9">
        <v>3</v>
      </c>
      <c r="AK14" s="9">
        <v>3</v>
      </c>
      <c r="AL14" s="9">
        <v>3</v>
      </c>
      <c r="AM14" s="9">
        <v>3</v>
      </c>
      <c r="AN14" s="9">
        <v>3</v>
      </c>
      <c r="AO14" s="9">
        <v>3</v>
      </c>
      <c r="AP14" s="9">
        <v>3</v>
      </c>
      <c r="AQ14" s="7">
        <v>3</v>
      </c>
      <c r="AR14" s="9">
        <v>3</v>
      </c>
      <c r="AS14" s="9">
        <v>3</v>
      </c>
      <c r="AT14" s="9">
        <v>3</v>
      </c>
      <c r="AU14" s="9">
        <v>3</v>
      </c>
      <c r="AV14" s="7">
        <v>3</v>
      </c>
    </row>
    <row r="15" spans="1:48" s="10" customFormat="1" ht="18" customHeight="1">
      <c r="A15" s="75"/>
      <c r="B15" s="34" t="s">
        <v>27</v>
      </c>
      <c r="C15" s="25" t="s">
        <v>26</v>
      </c>
      <c r="D15" s="21">
        <f t="shared" si="0"/>
        <v>5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3</v>
      </c>
      <c r="V15" s="9">
        <v>0</v>
      </c>
      <c r="W15" s="9">
        <v>0</v>
      </c>
      <c r="X15" s="9">
        <v>0</v>
      </c>
      <c r="Y15" s="9">
        <v>3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3</v>
      </c>
      <c r="AN15" s="9">
        <v>3</v>
      </c>
      <c r="AO15" s="30">
        <v>3</v>
      </c>
      <c r="AP15" s="9">
        <v>0</v>
      </c>
      <c r="AQ15" s="7">
        <v>0</v>
      </c>
      <c r="AR15" s="30">
        <v>0</v>
      </c>
      <c r="AS15" s="9">
        <v>0</v>
      </c>
      <c r="AT15" s="9">
        <v>0</v>
      </c>
      <c r="AU15" s="9">
        <v>0</v>
      </c>
      <c r="AV15" s="7">
        <v>0</v>
      </c>
    </row>
    <row r="16" spans="1:48" s="10" customFormat="1" ht="18" customHeight="1">
      <c r="A16" s="75"/>
      <c r="B16" s="34" t="s">
        <v>31</v>
      </c>
      <c r="C16" s="25" t="s">
        <v>45</v>
      </c>
      <c r="D16" s="21">
        <f t="shared" si="0"/>
        <v>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3</v>
      </c>
      <c r="AN16" s="9">
        <v>0</v>
      </c>
      <c r="AO16" s="30">
        <v>0</v>
      </c>
      <c r="AP16" s="9">
        <v>0</v>
      </c>
      <c r="AQ16" s="7">
        <v>0</v>
      </c>
      <c r="AR16" s="30">
        <v>0</v>
      </c>
      <c r="AS16" s="9">
        <v>0</v>
      </c>
      <c r="AT16" s="9">
        <v>0</v>
      </c>
      <c r="AU16" s="9">
        <v>0</v>
      </c>
      <c r="AV16" s="7">
        <v>0</v>
      </c>
    </row>
    <row r="17" spans="1:48" s="10" customFormat="1" ht="18" customHeight="1">
      <c r="A17" s="76" t="s">
        <v>29</v>
      </c>
      <c r="B17" s="6" t="s">
        <v>13</v>
      </c>
      <c r="C17" s="3" t="s">
        <v>38</v>
      </c>
      <c r="D17" s="21">
        <f t="shared" si="0"/>
        <v>38</v>
      </c>
      <c r="E17" s="9">
        <v>3</v>
      </c>
      <c r="F17" s="9">
        <v>2</v>
      </c>
      <c r="G17" s="9">
        <v>3</v>
      </c>
      <c r="H17" s="9">
        <v>2</v>
      </c>
      <c r="I17" s="9">
        <v>2</v>
      </c>
      <c r="J17" s="9">
        <v>3</v>
      </c>
      <c r="K17" s="9">
        <v>2</v>
      </c>
      <c r="L17" s="9">
        <v>3</v>
      </c>
      <c r="M17" s="9">
        <v>3</v>
      </c>
      <c r="N17" s="7">
        <v>3</v>
      </c>
      <c r="O17" s="9">
        <v>2</v>
      </c>
      <c r="P17" s="9">
        <v>3</v>
      </c>
      <c r="Q17" s="9">
        <v>3</v>
      </c>
      <c r="R17" s="9">
        <v>3</v>
      </c>
      <c r="S17" s="9">
        <v>3</v>
      </c>
      <c r="T17" s="9">
        <v>3</v>
      </c>
      <c r="U17" s="9">
        <v>3</v>
      </c>
      <c r="V17" s="9">
        <v>3</v>
      </c>
      <c r="W17" s="9">
        <v>2</v>
      </c>
      <c r="X17" s="9">
        <v>3</v>
      </c>
      <c r="Y17" s="9">
        <v>3</v>
      </c>
      <c r="Z17" s="9">
        <v>3</v>
      </c>
      <c r="AA17" s="9">
        <v>3</v>
      </c>
      <c r="AB17" s="9">
        <v>3</v>
      </c>
      <c r="AC17" s="9">
        <v>3</v>
      </c>
      <c r="AD17" s="9">
        <v>3</v>
      </c>
      <c r="AE17" s="9">
        <v>3</v>
      </c>
      <c r="AF17" s="9">
        <v>3</v>
      </c>
      <c r="AG17" s="9">
        <v>3</v>
      </c>
      <c r="AH17" s="9">
        <v>3</v>
      </c>
      <c r="AI17" s="9">
        <v>3</v>
      </c>
      <c r="AJ17" s="9">
        <v>3</v>
      </c>
      <c r="AK17" s="9">
        <v>3</v>
      </c>
      <c r="AL17" s="9">
        <v>3</v>
      </c>
      <c r="AM17" s="9">
        <v>3</v>
      </c>
      <c r="AN17" s="9">
        <v>3</v>
      </c>
      <c r="AO17" s="9">
        <v>3</v>
      </c>
      <c r="AP17" s="9">
        <v>3</v>
      </c>
      <c r="AQ17" s="7">
        <v>3</v>
      </c>
      <c r="AR17" s="9">
        <v>3</v>
      </c>
      <c r="AS17" s="9">
        <v>3</v>
      </c>
      <c r="AT17" s="9">
        <v>3</v>
      </c>
      <c r="AU17" s="9">
        <v>3</v>
      </c>
      <c r="AV17" s="7">
        <v>3</v>
      </c>
    </row>
    <row r="18" spans="1:48" s="10" customFormat="1" ht="18" customHeight="1">
      <c r="A18" s="77"/>
      <c r="B18" s="6" t="s">
        <v>14</v>
      </c>
      <c r="C18" s="3" t="s">
        <v>64</v>
      </c>
      <c r="D18" s="21">
        <f t="shared" si="0"/>
        <v>43</v>
      </c>
      <c r="E18" s="9">
        <v>3</v>
      </c>
      <c r="F18" s="9">
        <v>3</v>
      </c>
      <c r="G18" s="9">
        <v>3</v>
      </c>
      <c r="H18" s="9">
        <v>3</v>
      </c>
      <c r="I18" s="9">
        <v>3</v>
      </c>
      <c r="J18" s="9">
        <v>3</v>
      </c>
      <c r="K18" s="9">
        <v>3</v>
      </c>
      <c r="L18" s="9">
        <v>3</v>
      </c>
      <c r="M18" s="9">
        <v>3</v>
      </c>
      <c r="N18" s="7">
        <v>3</v>
      </c>
      <c r="O18" s="9">
        <v>2</v>
      </c>
      <c r="P18" s="9">
        <v>3</v>
      </c>
      <c r="Q18" s="9">
        <v>3</v>
      </c>
      <c r="R18" s="9">
        <v>3</v>
      </c>
      <c r="S18" s="9">
        <v>3</v>
      </c>
      <c r="T18" s="9">
        <v>3</v>
      </c>
      <c r="U18" s="9">
        <v>3</v>
      </c>
      <c r="V18" s="9">
        <v>3</v>
      </c>
      <c r="W18" s="9">
        <v>3</v>
      </c>
      <c r="X18" s="9">
        <v>3</v>
      </c>
      <c r="Y18" s="9">
        <v>3</v>
      </c>
      <c r="Z18" s="9">
        <v>3</v>
      </c>
      <c r="AA18" s="9">
        <v>3</v>
      </c>
      <c r="AB18" s="9">
        <v>3</v>
      </c>
      <c r="AC18" s="9">
        <v>3</v>
      </c>
      <c r="AD18" s="9">
        <v>3</v>
      </c>
      <c r="AE18" s="9">
        <v>3</v>
      </c>
      <c r="AF18" s="9">
        <v>3</v>
      </c>
      <c r="AG18" s="9">
        <v>3</v>
      </c>
      <c r="AH18" s="9">
        <v>3</v>
      </c>
      <c r="AI18" s="9">
        <v>3</v>
      </c>
      <c r="AJ18" s="9">
        <v>3</v>
      </c>
      <c r="AK18" s="9">
        <v>3</v>
      </c>
      <c r="AL18" s="9">
        <v>3</v>
      </c>
      <c r="AM18" s="9">
        <v>3</v>
      </c>
      <c r="AN18" s="9">
        <v>3</v>
      </c>
      <c r="AO18" s="9">
        <v>3</v>
      </c>
      <c r="AP18" s="9">
        <v>3</v>
      </c>
      <c r="AQ18" s="7">
        <v>3</v>
      </c>
      <c r="AR18" s="9">
        <v>3</v>
      </c>
      <c r="AS18" s="9">
        <v>3</v>
      </c>
      <c r="AT18" s="9">
        <v>3</v>
      </c>
      <c r="AU18" s="9">
        <v>3</v>
      </c>
      <c r="AV18" s="7">
        <v>3</v>
      </c>
    </row>
    <row r="19" spans="1:48" s="10" customFormat="1" ht="18" customHeight="1">
      <c r="A19" s="77"/>
      <c r="B19" s="6" t="s">
        <v>15</v>
      </c>
      <c r="C19" s="3" t="s">
        <v>39</v>
      </c>
      <c r="D19" s="21">
        <f t="shared" si="0"/>
        <v>44</v>
      </c>
      <c r="E19" s="9">
        <v>3</v>
      </c>
      <c r="F19" s="9">
        <v>3</v>
      </c>
      <c r="G19" s="9">
        <v>3</v>
      </c>
      <c r="H19" s="9">
        <v>3</v>
      </c>
      <c r="I19" s="9">
        <v>3</v>
      </c>
      <c r="J19" s="9">
        <v>3</v>
      </c>
      <c r="K19" s="9">
        <v>3</v>
      </c>
      <c r="L19" s="9">
        <v>3</v>
      </c>
      <c r="M19" s="9">
        <v>3</v>
      </c>
      <c r="N19" s="7">
        <v>3</v>
      </c>
      <c r="O19" s="9">
        <v>3</v>
      </c>
      <c r="P19" s="9">
        <v>3</v>
      </c>
      <c r="Q19" s="9">
        <v>3</v>
      </c>
      <c r="R19" s="9">
        <v>3</v>
      </c>
      <c r="S19" s="9">
        <v>3</v>
      </c>
      <c r="T19" s="9">
        <v>3</v>
      </c>
      <c r="U19" s="9">
        <v>3</v>
      </c>
      <c r="V19" s="9">
        <v>3</v>
      </c>
      <c r="W19" s="9">
        <v>3</v>
      </c>
      <c r="X19" s="9">
        <v>3</v>
      </c>
      <c r="Y19" s="9">
        <v>3</v>
      </c>
      <c r="Z19" s="9">
        <v>3</v>
      </c>
      <c r="AA19" s="9">
        <v>3</v>
      </c>
      <c r="AB19" s="9">
        <v>3</v>
      </c>
      <c r="AC19" s="9">
        <v>3</v>
      </c>
      <c r="AD19" s="9">
        <v>3</v>
      </c>
      <c r="AE19" s="9">
        <v>3</v>
      </c>
      <c r="AF19" s="9">
        <v>3</v>
      </c>
      <c r="AG19" s="9">
        <v>3</v>
      </c>
      <c r="AH19" s="9">
        <v>3</v>
      </c>
      <c r="AI19" s="9">
        <v>3</v>
      </c>
      <c r="AJ19" s="9">
        <v>3</v>
      </c>
      <c r="AK19" s="9">
        <v>3</v>
      </c>
      <c r="AL19" s="9">
        <v>3</v>
      </c>
      <c r="AM19" s="9">
        <v>3</v>
      </c>
      <c r="AN19" s="9">
        <v>3</v>
      </c>
      <c r="AO19" s="9">
        <v>3</v>
      </c>
      <c r="AP19" s="9">
        <v>3</v>
      </c>
      <c r="AQ19" s="7">
        <v>3</v>
      </c>
      <c r="AR19" s="9">
        <v>3</v>
      </c>
      <c r="AS19" s="9">
        <v>3</v>
      </c>
      <c r="AT19" s="9">
        <v>3</v>
      </c>
      <c r="AU19" s="9">
        <v>3</v>
      </c>
      <c r="AV19" s="7">
        <v>3</v>
      </c>
    </row>
    <row r="20" spans="1:48" s="10" customFormat="1" ht="18" customHeight="1">
      <c r="A20" s="77"/>
      <c r="B20" s="6" t="s">
        <v>61</v>
      </c>
      <c r="C20" s="3" t="s">
        <v>60</v>
      </c>
      <c r="D20" s="21">
        <f t="shared" si="0"/>
        <v>44</v>
      </c>
      <c r="E20" s="9">
        <v>3</v>
      </c>
      <c r="F20" s="9">
        <v>3</v>
      </c>
      <c r="G20" s="9">
        <v>3</v>
      </c>
      <c r="H20" s="9">
        <v>3</v>
      </c>
      <c r="I20" s="9">
        <v>3</v>
      </c>
      <c r="J20" s="9">
        <v>3</v>
      </c>
      <c r="K20" s="9">
        <v>3</v>
      </c>
      <c r="L20" s="9">
        <v>3</v>
      </c>
      <c r="M20" s="9">
        <v>3</v>
      </c>
      <c r="N20" s="7">
        <v>3</v>
      </c>
      <c r="O20" s="9">
        <v>3</v>
      </c>
      <c r="P20" s="9">
        <v>3</v>
      </c>
      <c r="Q20" s="9">
        <v>3</v>
      </c>
      <c r="R20" s="9">
        <v>3</v>
      </c>
      <c r="S20" s="9">
        <v>3</v>
      </c>
      <c r="T20" s="9">
        <v>3</v>
      </c>
      <c r="U20" s="9">
        <v>3</v>
      </c>
      <c r="V20" s="9">
        <v>3</v>
      </c>
      <c r="W20" s="9">
        <v>3</v>
      </c>
      <c r="X20" s="9">
        <v>3</v>
      </c>
      <c r="Y20" s="9">
        <v>3</v>
      </c>
      <c r="Z20" s="9">
        <v>3</v>
      </c>
      <c r="AA20" s="9">
        <v>3</v>
      </c>
      <c r="AB20" s="9">
        <v>3</v>
      </c>
      <c r="AC20" s="9">
        <v>3</v>
      </c>
      <c r="AD20" s="9">
        <v>3</v>
      </c>
      <c r="AE20" s="9">
        <v>3</v>
      </c>
      <c r="AF20" s="9">
        <v>3</v>
      </c>
      <c r="AG20" s="9">
        <v>3</v>
      </c>
      <c r="AH20" s="9">
        <v>3</v>
      </c>
      <c r="AI20" s="9">
        <v>3</v>
      </c>
      <c r="AJ20" s="9">
        <v>3</v>
      </c>
      <c r="AK20" s="9">
        <v>3</v>
      </c>
      <c r="AL20" s="9">
        <v>3</v>
      </c>
      <c r="AM20" s="9">
        <v>3</v>
      </c>
      <c r="AN20" s="9">
        <v>3</v>
      </c>
      <c r="AO20" s="9">
        <v>3</v>
      </c>
      <c r="AP20" s="9">
        <v>3</v>
      </c>
      <c r="AQ20" s="7">
        <v>3</v>
      </c>
      <c r="AR20" s="9">
        <v>3</v>
      </c>
      <c r="AS20" s="9">
        <v>3</v>
      </c>
      <c r="AT20" s="9">
        <v>3</v>
      </c>
      <c r="AU20" s="9">
        <v>3</v>
      </c>
      <c r="AV20" s="7">
        <v>3</v>
      </c>
    </row>
    <row r="21" spans="1:48" s="10" customFormat="1" ht="18" customHeight="1">
      <c r="A21" s="77"/>
      <c r="B21" s="6" t="s">
        <v>62</v>
      </c>
      <c r="C21" s="3" t="s">
        <v>65</v>
      </c>
      <c r="D21" s="21">
        <f t="shared" si="0"/>
        <v>43</v>
      </c>
      <c r="E21" s="9">
        <v>3</v>
      </c>
      <c r="F21" s="9">
        <v>3</v>
      </c>
      <c r="G21" s="9">
        <v>3</v>
      </c>
      <c r="H21" s="9">
        <v>3</v>
      </c>
      <c r="I21" s="9">
        <v>3</v>
      </c>
      <c r="J21" s="9">
        <v>3</v>
      </c>
      <c r="K21" s="9">
        <v>3</v>
      </c>
      <c r="L21" s="9">
        <v>3</v>
      </c>
      <c r="M21" s="9">
        <v>3</v>
      </c>
      <c r="N21" s="7">
        <v>3</v>
      </c>
      <c r="O21" s="9">
        <v>3</v>
      </c>
      <c r="P21" s="9">
        <v>3</v>
      </c>
      <c r="Q21" s="9">
        <v>3</v>
      </c>
      <c r="R21" s="9">
        <v>3</v>
      </c>
      <c r="S21" s="9">
        <v>3</v>
      </c>
      <c r="T21" s="9">
        <v>3</v>
      </c>
      <c r="U21" s="9">
        <v>3</v>
      </c>
      <c r="V21" s="9">
        <v>3</v>
      </c>
      <c r="W21" s="9">
        <v>3</v>
      </c>
      <c r="X21" s="9">
        <v>3</v>
      </c>
      <c r="Y21" s="9">
        <v>3</v>
      </c>
      <c r="Z21" s="9">
        <v>3</v>
      </c>
      <c r="AA21" s="9">
        <v>3</v>
      </c>
      <c r="AB21" s="9">
        <v>3</v>
      </c>
      <c r="AC21" s="9">
        <v>3</v>
      </c>
      <c r="AD21" s="9">
        <v>3</v>
      </c>
      <c r="AE21" s="9">
        <v>3</v>
      </c>
      <c r="AF21" s="9">
        <v>3</v>
      </c>
      <c r="AG21" s="9">
        <v>3</v>
      </c>
      <c r="AH21" s="9">
        <v>3</v>
      </c>
      <c r="AI21" s="9">
        <v>3</v>
      </c>
      <c r="AJ21" s="9">
        <v>1</v>
      </c>
      <c r="AK21" s="9">
        <v>3</v>
      </c>
      <c r="AL21" s="9">
        <v>3</v>
      </c>
      <c r="AM21" s="9">
        <v>3</v>
      </c>
      <c r="AN21" s="9">
        <v>3</v>
      </c>
      <c r="AO21" s="9">
        <v>3</v>
      </c>
      <c r="AP21" s="9">
        <v>3</v>
      </c>
      <c r="AQ21" s="7">
        <v>3</v>
      </c>
      <c r="AR21" s="9">
        <v>3</v>
      </c>
      <c r="AS21" s="9">
        <v>3</v>
      </c>
      <c r="AT21" s="9">
        <v>3</v>
      </c>
      <c r="AU21" s="9">
        <v>3</v>
      </c>
      <c r="AV21" s="7">
        <v>3</v>
      </c>
    </row>
    <row r="22" spans="1:48" s="10" customFormat="1" ht="18" customHeight="1">
      <c r="A22" s="77"/>
      <c r="B22" s="6" t="s">
        <v>63</v>
      </c>
      <c r="C22" s="3" t="s">
        <v>66</v>
      </c>
      <c r="D22" s="21">
        <f t="shared" si="0"/>
        <v>40</v>
      </c>
      <c r="E22" s="9">
        <v>1</v>
      </c>
      <c r="F22" s="9">
        <v>3</v>
      </c>
      <c r="G22" s="9">
        <v>1</v>
      </c>
      <c r="H22" s="9">
        <v>3</v>
      </c>
      <c r="I22" s="9">
        <v>3</v>
      </c>
      <c r="J22" s="9">
        <v>3</v>
      </c>
      <c r="K22" s="9">
        <v>3</v>
      </c>
      <c r="L22" s="9">
        <v>3</v>
      </c>
      <c r="M22" s="9">
        <v>3</v>
      </c>
      <c r="N22" s="7">
        <v>3</v>
      </c>
      <c r="O22" s="9">
        <v>3</v>
      </c>
      <c r="P22" s="9">
        <v>3</v>
      </c>
      <c r="Q22" s="9">
        <v>3</v>
      </c>
      <c r="R22" s="9">
        <v>3</v>
      </c>
      <c r="S22" s="9">
        <v>3</v>
      </c>
      <c r="T22" s="9">
        <v>3</v>
      </c>
      <c r="U22" s="9">
        <v>3</v>
      </c>
      <c r="V22" s="9">
        <v>3</v>
      </c>
      <c r="W22" s="9">
        <v>3</v>
      </c>
      <c r="X22" s="9">
        <v>3</v>
      </c>
      <c r="Y22" s="9">
        <v>3</v>
      </c>
      <c r="Z22" s="9">
        <v>3</v>
      </c>
      <c r="AA22" s="9">
        <v>3</v>
      </c>
      <c r="AB22" s="9">
        <v>3</v>
      </c>
      <c r="AC22" s="9">
        <v>3</v>
      </c>
      <c r="AD22" s="9">
        <v>3</v>
      </c>
      <c r="AE22" s="9">
        <v>3</v>
      </c>
      <c r="AF22" s="9">
        <v>3</v>
      </c>
      <c r="AG22" s="9">
        <v>3</v>
      </c>
      <c r="AH22" s="9">
        <v>3</v>
      </c>
      <c r="AI22" s="9">
        <v>3</v>
      </c>
      <c r="AJ22" s="9">
        <v>3</v>
      </c>
      <c r="AK22" s="9">
        <v>3</v>
      </c>
      <c r="AL22" s="9">
        <v>1</v>
      </c>
      <c r="AM22" s="9">
        <v>3</v>
      </c>
      <c r="AN22" s="9">
        <v>1</v>
      </c>
      <c r="AO22" s="9">
        <v>3</v>
      </c>
      <c r="AP22" s="9">
        <v>3</v>
      </c>
      <c r="AQ22" s="7">
        <v>3</v>
      </c>
      <c r="AR22" s="9">
        <v>3</v>
      </c>
      <c r="AS22" s="9">
        <v>3</v>
      </c>
      <c r="AT22" s="9">
        <v>3</v>
      </c>
      <c r="AU22" s="9">
        <v>3</v>
      </c>
      <c r="AV22" s="7">
        <v>3</v>
      </c>
    </row>
    <row r="23" spans="1:48" s="11" customFormat="1" ht="18" customHeight="1">
      <c r="A23" s="78"/>
      <c r="B23" s="6" t="s">
        <v>40</v>
      </c>
      <c r="C23" s="3" t="s">
        <v>28</v>
      </c>
      <c r="D23" s="21">
        <f t="shared" si="0"/>
        <v>27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7">
        <v>0</v>
      </c>
      <c r="O23" s="9">
        <v>0</v>
      </c>
      <c r="P23" s="9">
        <v>0</v>
      </c>
      <c r="Q23" s="9">
        <v>0</v>
      </c>
      <c r="R23" s="9">
        <v>3</v>
      </c>
      <c r="S23" s="9">
        <v>3</v>
      </c>
      <c r="T23" s="9">
        <v>3</v>
      </c>
      <c r="U23" s="9">
        <v>3</v>
      </c>
      <c r="V23" s="9">
        <v>3</v>
      </c>
      <c r="W23" s="9">
        <v>3</v>
      </c>
      <c r="X23" s="9">
        <v>3</v>
      </c>
      <c r="Y23" s="9">
        <v>3</v>
      </c>
      <c r="Z23" s="9">
        <v>3</v>
      </c>
      <c r="AA23" s="9">
        <v>0</v>
      </c>
      <c r="AB23" s="9">
        <v>3</v>
      </c>
      <c r="AC23" s="9">
        <v>3</v>
      </c>
      <c r="AD23" s="9">
        <v>3</v>
      </c>
      <c r="AE23" s="9">
        <v>3</v>
      </c>
      <c r="AF23" s="9">
        <v>3</v>
      </c>
      <c r="AG23" s="9">
        <v>3</v>
      </c>
      <c r="AH23" s="9">
        <v>3</v>
      </c>
      <c r="AI23" s="9">
        <v>3</v>
      </c>
      <c r="AJ23" s="9">
        <v>0</v>
      </c>
      <c r="AK23" s="9">
        <v>3</v>
      </c>
      <c r="AL23" s="9">
        <v>0</v>
      </c>
      <c r="AM23" s="9">
        <v>3</v>
      </c>
      <c r="AN23" s="9">
        <v>3</v>
      </c>
      <c r="AO23" s="9">
        <v>3</v>
      </c>
      <c r="AP23" s="9">
        <v>3</v>
      </c>
      <c r="AQ23" s="7">
        <v>3</v>
      </c>
      <c r="AR23" s="9">
        <v>3</v>
      </c>
      <c r="AS23" s="9">
        <v>3</v>
      </c>
      <c r="AT23" s="9">
        <v>3</v>
      </c>
      <c r="AU23" s="9">
        <v>3</v>
      </c>
      <c r="AV23" s="7">
        <v>0</v>
      </c>
    </row>
    <row r="24" spans="1:48" s="16" customFormat="1" ht="18" customHeight="1">
      <c r="A24" s="12"/>
      <c r="B24" s="12"/>
      <c r="C24" s="13"/>
      <c r="D24" s="26"/>
      <c r="E24" s="15"/>
      <c r="F24" s="15"/>
      <c r="G24" s="15"/>
      <c r="H24" s="15"/>
      <c r="I24" s="15"/>
      <c r="J24" s="15"/>
      <c r="K24" s="15"/>
      <c r="L24" s="15"/>
      <c r="M24" s="15"/>
      <c r="O24" s="15"/>
      <c r="P24" s="15"/>
      <c r="Q24" s="15"/>
      <c r="R24" s="15"/>
      <c r="S24" s="15"/>
      <c r="U24" s="15"/>
      <c r="V24" s="15"/>
      <c r="W24" s="15"/>
      <c r="X24" s="15"/>
      <c r="Y24" s="15"/>
      <c r="Z24" s="15"/>
      <c r="AA24" s="15"/>
      <c r="AC24" s="15"/>
      <c r="AD24" s="15"/>
      <c r="AE24" s="15"/>
      <c r="AF24" s="15"/>
      <c r="AG24" s="15"/>
      <c r="AH24" s="15"/>
      <c r="AJ24" s="15"/>
      <c r="AK24" s="15"/>
      <c r="AL24" s="15"/>
      <c r="AM24" s="15"/>
      <c r="AN24" s="15"/>
      <c r="AO24" s="15"/>
      <c r="AP24" s="15"/>
      <c r="AR24" s="15"/>
      <c r="AS24" s="15"/>
      <c r="AT24" s="15"/>
      <c r="AU24" s="15"/>
    </row>
    <row r="25" spans="1:48" s="10" customFormat="1" ht="18" customHeight="1" thickBot="1">
      <c r="A25" s="12"/>
      <c r="B25" s="12"/>
      <c r="C25" s="13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6"/>
      <c r="O25" s="15"/>
      <c r="P25" s="15"/>
      <c r="Q25" s="15"/>
      <c r="R25" s="15"/>
      <c r="S25" s="15"/>
      <c r="T25" s="16"/>
      <c r="U25" s="15"/>
      <c r="V25" s="15"/>
      <c r="W25" s="15"/>
      <c r="X25" s="15"/>
      <c r="Y25" s="15"/>
      <c r="Z25" s="15"/>
      <c r="AA25" s="15"/>
      <c r="AB25" s="16"/>
      <c r="AC25" s="15"/>
      <c r="AD25" s="15"/>
      <c r="AE25" s="15"/>
      <c r="AF25" s="15"/>
      <c r="AG25" s="15"/>
      <c r="AH25" s="15"/>
      <c r="AI25" s="16"/>
      <c r="AJ25" s="15"/>
      <c r="AK25" s="15"/>
      <c r="AL25" s="15"/>
      <c r="AM25" s="15"/>
      <c r="AN25" s="15"/>
      <c r="AO25" s="15"/>
      <c r="AP25" s="15"/>
      <c r="AQ25" s="16"/>
      <c r="AR25" s="15"/>
      <c r="AS25" s="15"/>
      <c r="AT25" s="15"/>
      <c r="AU25" s="15"/>
      <c r="AV25" s="16"/>
    </row>
    <row r="26" spans="1:48" s="10" customFormat="1" ht="18" customHeight="1" thickTop="1" thickBot="1">
      <c r="A26" s="79" t="s">
        <v>32</v>
      </c>
      <c r="B26" s="80"/>
      <c r="C26" s="81"/>
      <c r="D26" s="14"/>
      <c r="E26" s="29">
        <f t="shared" ref="E26" si="1">IF(E7&gt;=66,SUM(E8:E16)/27*60,SUM(E8:E14)/21*60)</f>
        <v>60</v>
      </c>
      <c r="F26" s="29">
        <f t="shared" ref="F26:I26" si="2">IF(F7&gt;=66,SUM(F8:F16)/27*60,SUM(F8:F14)/21*60)</f>
        <v>60</v>
      </c>
      <c r="G26" s="29">
        <f t="shared" si="2"/>
        <v>60</v>
      </c>
      <c r="H26" s="29">
        <f t="shared" si="2"/>
        <v>60</v>
      </c>
      <c r="I26" s="29">
        <f t="shared" si="2"/>
        <v>60</v>
      </c>
      <c r="J26" s="29">
        <f t="shared" ref="J26:AQ26" si="3">IF(J7&gt;=66,SUM(J8:J16)/27*60,SUM(J8:J14)/21*60)</f>
        <v>60</v>
      </c>
      <c r="K26" s="29">
        <f t="shared" ref="K26:N26" si="4">IF(K7&gt;=66,SUM(K8:K16)/27*60,SUM(K8:K14)/21*60)</f>
        <v>60</v>
      </c>
      <c r="L26" s="29">
        <f t="shared" si="4"/>
        <v>60</v>
      </c>
      <c r="M26" s="29">
        <f t="shared" si="4"/>
        <v>60</v>
      </c>
      <c r="N26" s="29">
        <f t="shared" si="4"/>
        <v>60</v>
      </c>
      <c r="O26" s="29">
        <f t="shared" si="3"/>
        <v>60</v>
      </c>
      <c r="P26" s="29">
        <f t="shared" si="3"/>
        <v>60</v>
      </c>
      <c r="Q26" s="29">
        <f t="shared" si="3"/>
        <v>60</v>
      </c>
      <c r="R26" s="29">
        <f t="shared" si="3"/>
        <v>60</v>
      </c>
      <c r="S26" s="29">
        <f t="shared" si="3"/>
        <v>60</v>
      </c>
      <c r="T26" s="29">
        <f t="shared" si="3"/>
        <v>60</v>
      </c>
      <c r="U26" s="29">
        <f t="shared" ref="U26:AB26" si="5">IF(U7&gt;=66,SUM(U8:U16)/27*60,SUM(U8:U14)/21*60)</f>
        <v>53.333333333333329</v>
      </c>
      <c r="V26" s="29">
        <f t="shared" si="5"/>
        <v>60</v>
      </c>
      <c r="W26" s="29">
        <f t="shared" si="5"/>
        <v>60</v>
      </c>
      <c r="X26" s="29">
        <f t="shared" si="5"/>
        <v>60</v>
      </c>
      <c r="Y26" s="29">
        <f t="shared" si="5"/>
        <v>53.333333333333329</v>
      </c>
      <c r="Z26" s="29">
        <f t="shared" si="5"/>
        <v>60</v>
      </c>
      <c r="AA26" s="29">
        <f t="shared" si="5"/>
        <v>60</v>
      </c>
      <c r="AB26" s="29">
        <f t="shared" si="5"/>
        <v>60</v>
      </c>
      <c r="AC26" s="29">
        <f t="shared" si="3"/>
        <v>60</v>
      </c>
      <c r="AD26" s="29">
        <f t="shared" si="3"/>
        <v>51.428571428571423</v>
      </c>
      <c r="AE26" s="29">
        <f t="shared" si="3"/>
        <v>60</v>
      </c>
      <c r="AF26" s="29">
        <f t="shared" si="3"/>
        <v>60</v>
      </c>
      <c r="AG26" s="29">
        <f t="shared" si="3"/>
        <v>60</v>
      </c>
      <c r="AH26" s="29">
        <f t="shared" si="3"/>
        <v>60</v>
      </c>
      <c r="AI26" s="29">
        <f t="shared" si="3"/>
        <v>60</v>
      </c>
      <c r="AJ26" s="29">
        <f t="shared" ref="AJ26:AN26" si="6">IF(AJ7&gt;=66,SUM(AJ8:AJ16)/27*60,SUM(AJ8:AJ14)/21*60)</f>
        <v>60</v>
      </c>
      <c r="AK26" s="29">
        <f t="shared" si="6"/>
        <v>60</v>
      </c>
      <c r="AL26" s="29">
        <f t="shared" si="6"/>
        <v>60</v>
      </c>
      <c r="AM26" s="29">
        <f t="shared" si="6"/>
        <v>60</v>
      </c>
      <c r="AN26" s="29">
        <f t="shared" si="6"/>
        <v>60</v>
      </c>
      <c r="AO26" s="29">
        <f t="shared" si="3"/>
        <v>51.428571428571423</v>
      </c>
      <c r="AP26" s="29">
        <f t="shared" si="3"/>
        <v>51.428571428571423</v>
      </c>
      <c r="AQ26" s="29">
        <f t="shared" si="3"/>
        <v>51.428571428571423</v>
      </c>
      <c r="AR26" s="29">
        <f t="shared" ref="AR26:AV26" si="7">IF(AR7&gt;=66,SUM(AR8:AR16)/27*60,SUM(AR8:AR14)/21*60)</f>
        <v>51.428571428571423</v>
      </c>
      <c r="AS26" s="29">
        <f t="shared" si="7"/>
        <v>51.428571428571423</v>
      </c>
      <c r="AT26" s="29">
        <f t="shared" si="7"/>
        <v>51.428571428571423</v>
      </c>
      <c r="AU26" s="29">
        <f t="shared" si="7"/>
        <v>51.428571428571423</v>
      </c>
      <c r="AV26" s="29">
        <f t="shared" si="7"/>
        <v>60</v>
      </c>
    </row>
    <row r="27" spans="1:48" s="10" customFormat="1" ht="18" customHeight="1" thickTop="1" thickBot="1">
      <c r="A27" s="12"/>
      <c r="B27" s="12"/>
      <c r="C27" s="13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6"/>
      <c r="O27" s="15"/>
      <c r="P27" s="15"/>
      <c r="Q27" s="15"/>
      <c r="R27" s="15"/>
      <c r="S27" s="15"/>
      <c r="T27" s="16"/>
      <c r="U27" s="15"/>
      <c r="V27" s="15"/>
      <c r="W27" s="15"/>
      <c r="X27" s="15"/>
      <c r="Y27" s="15"/>
      <c r="Z27" s="15"/>
      <c r="AA27" s="15"/>
      <c r="AB27" s="16"/>
      <c r="AC27" s="15"/>
      <c r="AD27" s="15"/>
      <c r="AE27" s="15"/>
      <c r="AF27" s="15"/>
      <c r="AG27" s="15"/>
      <c r="AH27" s="15"/>
      <c r="AI27" s="16"/>
      <c r="AJ27" s="15"/>
      <c r="AK27" s="15"/>
      <c r="AL27" s="15"/>
      <c r="AM27" s="15"/>
      <c r="AN27" s="15"/>
      <c r="AO27" s="15"/>
      <c r="AP27" s="15"/>
      <c r="AQ27" s="16"/>
      <c r="AR27" s="15"/>
      <c r="AS27" s="15"/>
      <c r="AT27" s="15"/>
      <c r="AU27" s="15"/>
      <c r="AV27" s="16"/>
    </row>
    <row r="28" spans="1:48" s="10" customFormat="1" ht="18" customHeight="1" thickTop="1" thickBot="1">
      <c r="A28" s="82" t="s">
        <v>42</v>
      </c>
      <c r="B28" s="83"/>
      <c r="C28" s="84"/>
      <c r="D28" s="14"/>
      <c r="E28" s="23" t="str">
        <f t="shared" ref="E28" si="8">IF(E26&gt;=60,"준수","미준수")</f>
        <v>준수</v>
      </c>
      <c r="F28" s="23" t="str">
        <f t="shared" ref="F28:I28" si="9">IF(F26&gt;=60,"준수","미준수")</f>
        <v>준수</v>
      </c>
      <c r="G28" s="23" t="str">
        <f t="shared" si="9"/>
        <v>준수</v>
      </c>
      <c r="H28" s="23" t="str">
        <f t="shared" si="9"/>
        <v>준수</v>
      </c>
      <c r="I28" s="23" t="str">
        <f t="shared" si="9"/>
        <v>준수</v>
      </c>
      <c r="J28" s="23" t="str">
        <f t="shared" ref="J28:AQ28" si="10">IF(J26&gt;=60,"준수","미준수")</f>
        <v>준수</v>
      </c>
      <c r="K28" s="23" t="str">
        <f t="shared" ref="K28:N28" si="11">IF(K26&gt;=60,"준수","미준수")</f>
        <v>준수</v>
      </c>
      <c r="L28" s="23" t="str">
        <f t="shared" si="11"/>
        <v>준수</v>
      </c>
      <c r="M28" s="23" t="str">
        <f t="shared" si="11"/>
        <v>준수</v>
      </c>
      <c r="N28" s="23" t="str">
        <f t="shared" si="11"/>
        <v>준수</v>
      </c>
      <c r="O28" s="23" t="str">
        <f t="shared" si="10"/>
        <v>준수</v>
      </c>
      <c r="P28" s="23" t="str">
        <f t="shared" si="10"/>
        <v>준수</v>
      </c>
      <c r="Q28" s="23" t="str">
        <f t="shared" si="10"/>
        <v>준수</v>
      </c>
      <c r="R28" s="23" t="str">
        <f t="shared" si="10"/>
        <v>준수</v>
      </c>
      <c r="S28" s="23" t="str">
        <f t="shared" si="10"/>
        <v>준수</v>
      </c>
      <c r="T28" s="23" t="str">
        <f t="shared" si="10"/>
        <v>준수</v>
      </c>
      <c r="U28" s="23" t="str">
        <f t="shared" ref="U28:AB28" si="12">IF(U26&gt;=60,"준수","미준수")</f>
        <v>미준수</v>
      </c>
      <c r="V28" s="23" t="str">
        <f t="shared" si="12"/>
        <v>준수</v>
      </c>
      <c r="W28" s="23" t="str">
        <f t="shared" si="12"/>
        <v>준수</v>
      </c>
      <c r="X28" s="23" t="str">
        <f t="shared" si="12"/>
        <v>준수</v>
      </c>
      <c r="Y28" s="23" t="str">
        <f t="shared" si="12"/>
        <v>미준수</v>
      </c>
      <c r="Z28" s="23" t="str">
        <f t="shared" si="12"/>
        <v>준수</v>
      </c>
      <c r="AA28" s="23" t="str">
        <f t="shared" si="12"/>
        <v>준수</v>
      </c>
      <c r="AB28" s="23" t="str">
        <f t="shared" si="12"/>
        <v>준수</v>
      </c>
      <c r="AC28" s="23" t="str">
        <f t="shared" si="10"/>
        <v>준수</v>
      </c>
      <c r="AD28" s="23" t="str">
        <f t="shared" si="10"/>
        <v>미준수</v>
      </c>
      <c r="AE28" s="23" t="str">
        <f t="shared" si="10"/>
        <v>준수</v>
      </c>
      <c r="AF28" s="23" t="str">
        <f t="shared" si="10"/>
        <v>준수</v>
      </c>
      <c r="AG28" s="23" t="str">
        <f t="shared" si="10"/>
        <v>준수</v>
      </c>
      <c r="AH28" s="23" t="str">
        <f t="shared" si="10"/>
        <v>준수</v>
      </c>
      <c r="AI28" s="23" t="str">
        <f t="shared" si="10"/>
        <v>준수</v>
      </c>
      <c r="AJ28" s="23" t="str">
        <f t="shared" ref="AJ28:AN28" si="13">IF(AJ26&gt;=60,"준수","미준수")</f>
        <v>준수</v>
      </c>
      <c r="AK28" s="23" t="str">
        <f t="shared" si="13"/>
        <v>준수</v>
      </c>
      <c r="AL28" s="23" t="str">
        <f t="shared" si="13"/>
        <v>준수</v>
      </c>
      <c r="AM28" s="23" t="str">
        <f t="shared" si="13"/>
        <v>준수</v>
      </c>
      <c r="AN28" s="23" t="str">
        <f t="shared" si="13"/>
        <v>준수</v>
      </c>
      <c r="AO28" s="23" t="str">
        <f t="shared" si="10"/>
        <v>미준수</v>
      </c>
      <c r="AP28" s="23" t="str">
        <f t="shared" si="10"/>
        <v>미준수</v>
      </c>
      <c r="AQ28" s="23" t="str">
        <f t="shared" si="10"/>
        <v>미준수</v>
      </c>
      <c r="AR28" s="23" t="str">
        <f t="shared" ref="AR28:AV28" si="14">IF(AR26&gt;=60,"준수","미준수")</f>
        <v>미준수</v>
      </c>
      <c r="AS28" s="23" t="str">
        <f t="shared" si="14"/>
        <v>미준수</v>
      </c>
      <c r="AT28" s="23" t="str">
        <f t="shared" si="14"/>
        <v>미준수</v>
      </c>
      <c r="AU28" s="23" t="str">
        <f t="shared" si="14"/>
        <v>미준수</v>
      </c>
      <c r="AV28" s="23" t="str">
        <f t="shared" si="14"/>
        <v>준수</v>
      </c>
    </row>
    <row r="29" spans="1:48" s="10" customFormat="1" ht="18" customHeight="1" thickTop="1" thickBot="1">
      <c r="A29" s="12"/>
      <c r="B29" s="12"/>
      <c r="C29" s="13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15"/>
      <c r="P29" s="15"/>
      <c r="Q29" s="15"/>
      <c r="R29" s="15"/>
      <c r="S29" s="15"/>
      <c r="T29" s="16"/>
      <c r="U29" s="15"/>
      <c r="V29" s="15"/>
      <c r="W29" s="15"/>
      <c r="X29" s="15"/>
      <c r="Y29" s="15"/>
      <c r="Z29" s="15"/>
      <c r="AA29" s="15"/>
      <c r="AB29" s="16"/>
      <c r="AC29" s="15"/>
      <c r="AD29" s="15"/>
      <c r="AE29" s="15"/>
      <c r="AF29" s="15"/>
      <c r="AG29" s="15"/>
      <c r="AH29" s="15"/>
      <c r="AI29" s="16"/>
      <c r="AJ29" s="15"/>
      <c r="AK29" s="15"/>
      <c r="AL29" s="15"/>
      <c r="AM29" s="15"/>
      <c r="AN29" s="15"/>
      <c r="AO29" s="15"/>
      <c r="AP29" s="15"/>
      <c r="AQ29" s="16"/>
      <c r="AR29" s="15"/>
      <c r="AS29" s="15"/>
      <c r="AT29" s="15"/>
      <c r="AU29" s="15"/>
      <c r="AV29" s="16"/>
    </row>
    <row r="30" spans="1:48" ht="18" customHeight="1" thickTop="1" thickBot="1">
      <c r="A30" s="82" t="s">
        <v>19</v>
      </c>
      <c r="B30" s="83"/>
      <c r="C30" s="8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S30" s="4"/>
      <c r="U30" s="4"/>
      <c r="V30" s="4"/>
      <c r="W30" s="4"/>
      <c r="X30" s="4"/>
      <c r="Y30" s="4"/>
      <c r="Z30" s="4"/>
      <c r="AA30" s="4"/>
      <c r="AC30" s="4"/>
      <c r="AD30" s="4"/>
      <c r="AE30" s="4"/>
      <c r="AF30" s="4"/>
      <c r="AG30" s="4"/>
      <c r="AH30" s="4"/>
      <c r="AJ30" s="4"/>
      <c r="AK30" s="4"/>
      <c r="AL30" s="4"/>
      <c r="AM30" s="4"/>
      <c r="AN30" s="4"/>
      <c r="AO30" s="4"/>
      <c r="AP30" s="4"/>
      <c r="AR30" s="4"/>
      <c r="AS30" s="4"/>
      <c r="AT30" s="4"/>
      <c r="AU30" s="4"/>
    </row>
    <row r="31" spans="1:48" ht="18" customHeight="1" thickTop="1">
      <c r="A31" s="5"/>
      <c r="B31" s="5"/>
      <c r="C31" s="4"/>
      <c r="E31" s="4"/>
      <c r="F31" s="4"/>
      <c r="G31" s="4"/>
      <c r="H31" s="4"/>
      <c r="I31" s="4"/>
      <c r="J31" s="4"/>
      <c r="K31" s="4"/>
      <c r="L31" s="4"/>
      <c r="M31" s="4"/>
      <c r="O31" s="4"/>
      <c r="P31" s="4"/>
      <c r="Q31" s="4"/>
      <c r="R31" s="4"/>
      <c r="S31" s="4"/>
      <c r="U31" s="4"/>
      <c r="V31" s="4"/>
      <c r="W31" s="4"/>
      <c r="X31" s="4"/>
      <c r="Y31" s="4"/>
      <c r="Z31" s="4"/>
      <c r="AA31" s="4"/>
      <c r="AC31" s="4"/>
      <c r="AD31" s="4"/>
      <c r="AE31" s="4"/>
      <c r="AF31" s="4"/>
      <c r="AG31" s="4"/>
      <c r="AH31" s="4"/>
      <c r="AJ31" s="4"/>
      <c r="AK31" s="4"/>
      <c r="AL31" s="4"/>
      <c r="AM31" s="4"/>
      <c r="AN31" s="4"/>
      <c r="AO31" s="4"/>
      <c r="AP31" s="4"/>
      <c r="AR31" s="4"/>
      <c r="AS31" s="4"/>
      <c r="AT31" s="4"/>
      <c r="AU31" s="4"/>
    </row>
    <row r="32" spans="1:48" ht="14.25" thickBot="1"/>
    <row r="33" spans="1:48" ht="24" customHeight="1" thickTop="1" thickBot="1">
      <c r="A33" s="63" t="s">
        <v>20</v>
      </c>
      <c r="B33" s="66" t="s">
        <v>21</v>
      </c>
      <c r="C33" s="67"/>
      <c r="E33" s="24">
        <f t="shared" ref="E33" si="15">SUM(E34:E35)</f>
        <v>90.476190476190482</v>
      </c>
      <c r="F33" s="24">
        <f t="shared" ref="F33:I33" si="16">SUM(F34:F35)</f>
        <v>92.38095238095238</v>
      </c>
      <c r="G33" s="24">
        <f t="shared" si="16"/>
        <v>90.476190476190482</v>
      </c>
      <c r="H33" s="24">
        <f t="shared" si="16"/>
        <v>92.38095238095238</v>
      </c>
      <c r="I33" s="24">
        <f t="shared" si="16"/>
        <v>92.38095238095238</v>
      </c>
      <c r="J33" s="24">
        <f t="shared" ref="J33:AQ33" si="17">SUM(J34:J35)</f>
        <v>94.285714285714278</v>
      </c>
      <c r="K33" s="24">
        <f t="shared" ref="K33:N33" si="18">SUM(K34:K35)</f>
        <v>92.38095238095238</v>
      </c>
      <c r="L33" s="24">
        <f t="shared" si="18"/>
        <v>94.285714285714278</v>
      </c>
      <c r="M33" s="24">
        <f t="shared" si="18"/>
        <v>94.285714285714278</v>
      </c>
      <c r="N33" s="24">
        <f t="shared" si="18"/>
        <v>94.285714285714278</v>
      </c>
      <c r="O33" s="24">
        <f t="shared" si="17"/>
        <v>90.476190476190482</v>
      </c>
      <c r="P33" s="24">
        <f t="shared" si="17"/>
        <v>94.285714285714278</v>
      </c>
      <c r="Q33" s="24">
        <f t="shared" si="17"/>
        <v>94.285714285714278</v>
      </c>
      <c r="R33" s="24">
        <f t="shared" si="17"/>
        <v>100</v>
      </c>
      <c r="S33" s="24">
        <f t="shared" si="17"/>
        <v>100</v>
      </c>
      <c r="T33" s="24">
        <f t="shared" si="17"/>
        <v>100</v>
      </c>
      <c r="U33" s="24">
        <f t="shared" ref="U33:AB33" si="19">SUM(U34:U35)</f>
        <v>93.333333333333329</v>
      </c>
      <c r="V33" s="24">
        <f t="shared" si="19"/>
        <v>100</v>
      </c>
      <c r="W33" s="24">
        <f t="shared" si="19"/>
        <v>98.095238095238102</v>
      </c>
      <c r="X33" s="24">
        <f t="shared" si="19"/>
        <v>100</v>
      </c>
      <c r="Y33" s="24">
        <f t="shared" si="19"/>
        <v>93.333333333333329</v>
      </c>
      <c r="Z33" s="24">
        <f t="shared" si="19"/>
        <v>100</v>
      </c>
      <c r="AA33" s="24">
        <f t="shared" si="19"/>
        <v>94.285714285714278</v>
      </c>
      <c r="AB33" s="24">
        <f t="shared" si="19"/>
        <v>100</v>
      </c>
      <c r="AC33" s="24">
        <f t="shared" si="17"/>
        <v>100</v>
      </c>
      <c r="AD33" s="24">
        <f t="shared" si="17"/>
        <v>91.428571428571416</v>
      </c>
      <c r="AE33" s="24">
        <f t="shared" si="17"/>
        <v>100</v>
      </c>
      <c r="AF33" s="24">
        <f t="shared" si="17"/>
        <v>100</v>
      </c>
      <c r="AG33" s="24">
        <f t="shared" si="17"/>
        <v>100</v>
      </c>
      <c r="AH33" s="24">
        <f t="shared" si="17"/>
        <v>100</v>
      </c>
      <c r="AI33" s="24">
        <f t="shared" si="17"/>
        <v>100</v>
      </c>
      <c r="AJ33" s="24">
        <f t="shared" ref="AJ33:AN33" si="20">SUM(AJ34:AJ35)</f>
        <v>90.476190476190482</v>
      </c>
      <c r="AK33" s="24">
        <f t="shared" si="20"/>
        <v>100</v>
      </c>
      <c r="AL33" s="24">
        <f t="shared" si="20"/>
        <v>90.476190476190482</v>
      </c>
      <c r="AM33" s="24">
        <f t="shared" si="20"/>
        <v>100</v>
      </c>
      <c r="AN33" s="24">
        <f t="shared" si="20"/>
        <v>96.19047619047619</v>
      </c>
      <c r="AO33" s="24">
        <f t="shared" si="17"/>
        <v>91.428571428571416</v>
      </c>
      <c r="AP33" s="24">
        <f t="shared" si="17"/>
        <v>91.428571428571416</v>
      </c>
      <c r="AQ33" s="24">
        <f t="shared" si="17"/>
        <v>91.428571428571416</v>
      </c>
      <c r="AR33" s="24">
        <f t="shared" ref="AR33:AV33" si="21">SUM(AR34:AR35)</f>
        <v>91.428571428571416</v>
      </c>
      <c r="AS33" s="24">
        <f t="shared" si="21"/>
        <v>91.428571428571416</v>
      </c>
      <c r="AT33" s="24">
        <f t="shared" si="21"/>
        <v>91.428571428571416</v>
      </c>
      <c r="AU33" s="24">
        <f t="shared" si="21"/>
        <v>91.428571428571416</v>
      </c>
      <c r="AV33" s="24">
        <f t="shared" si="21"/>
        <v>94.285714285714278</v>
      </c>
    </row>
    <row r="34" spans="1:48" ht="24" customHeight="1" thickTop="1" thickBot="1">
      <c r="A34" s="64"/>
      <c r="B34" s="68" t="s">
        <v>22</v>
      </c>
      <c r="C34" s="69"/>
      <c r="E34" s="28">
        <f t="shared" ref="E34" si="22">E26</f>
        <v>60</v>
      </c>
      <c r="F34" s="28">
        <f t="shared" ref="F34:I34" si="23">F26</f>
        <v>60</v>
      </c>
      <c r="G34" s="28">
        <f t="shared" si="23"/>
        <v>60</v>
      </c>
      <c r="H34" s="28">
        <f t="shared" si="23"/>
        <v>60</v>
      </c>
      <c r="I34" s="28">
        <f t="shared" si="23"/>
        <v>60</v>
      </c>
      <c r="J34" s="28">
        <f t="shared" ref="J34:AQ34" si="24">J26</f>
        <v>60</v>
      </c>
      <c r="K34" s="28">
        <f t="shared" ref="K34:N34" si="25">K26</f>
        <v>60</v>
      </c>
      <c r="L34" s="28">
        <f t="shared" si="25"/>
        <v>60</v>
      </c>
      <c r="M34" s="28">
        <f t="shared" si="25"/>
        <v>60</v>
      </c>
      <c r="N34" s="28">
        <f t="shared" si="25"/>
        <v>60</v>
      </c>
      <c r="O34" s="28">
        <f t="shared" si="24"/>
        <v>60</v>
      </c>
      <c r="P34" s="28">
        <f t="shared" si="24"/>
        <v>60</v>
      </c>
      <c r="Q34" s="28">
        <f t="shared" si="24"/>
        <v>60</v>
      </c>
      <c r="R34" s="28">
        <f t="shared" si="24"/>
        <v>60</v>
      </c>
      <c r="S34" s="28">
        <f t="shared" si="24"/>
        <v>60</v>
      </c>
      <c r="T34" s="28">
        <f t="shared" si="24"/>
        <v>60</v>
      </c>
      <c r="U34" s="28">
        <f t="shared" ref="U34:AB34" si="26">U26</f>
        <v>53.333333333333329</v>
      </c>
      <c r="V34" s="28">
        <f t="shared" si="26"/>
        <v>60</v>
      </c>
      <c r="W34" s="28">
        <f t="shared" si="26"/>
        <v>60</v>
      </c>
      <c r="X34" s="28">
        <f t="shared" si="26"/>
        <v>60</v>
      </c>
      <c r="Y34" s="28">
        <f t="shared" si="26"/>
        <v>53.333333333333329</v>
      </c>
      <c r="Z34" s="28">
        <f t="shared" si="26"/>
        <v>60</v>
      </c>
      <c r="AA34" s="28">
        <f t="shared" si="26"/>
        <v>60</v>
      </c>
      <c r="AB34" s="28">
        <f t="shared" si="26"/>
        <v>60</v>
      </c>
      <c r="AC34" s="28">
        <f t="shared" si="24"/>
        <v>60</v>
      </c>
      <c r="AD34" s="28">
        <f t="shared" si="24"/>
        <v>51.428571428571423</v>
      </c>
      <c r="AE34" s="28">
        <f t="shared" si="24"/>
        <v>60</v>
      </c>
      <c r="AF34" s="28">
        <f t="shared" si="24"/>
        <v>60</v>
      </c>
      <c r="AG34" s="28">
        <f t="shared" si="24"/>
        <v>60</v>
      </c>
      <c r="AH34" s="28">
        <f t="shared" si="24"/>
        <v>60</v>
      </c>
      <c r="AI34" s="28">
        <f t="shared" si="24"/>
        <v>60</v>
      </c>
      <c r="AJ34" s="28">
        <f t="shared" ref="AJ34:AN34" si="27">AJ26</f>
        <v>60</v>
      </c>
      <c r="AK34" s="28">
        <f t="shared" si="27"/>
        <v>60</v>
      </c>
      <c r="AL34" s="28">
        <f t="shared" si="27"/>
        <v>60</v>
      </c>
      <c r="AM34" s="28">
        <f t="shared" si="27"/>
        <v>60</v>
      </c>
      <c r="AN34" s="28">
        <f t="shared" si="27"/>
        <v>60</v>
      </c>
      <c r="AO34" s="28">
        <f t="shared" si="24"/>
        <v>51.428571428571423</v>
      </c>
      <c r="AP34" s="28">
        <f t="shared" si="24"/>
        <v>51.428571428571423</v>
      </c>
      <c r="AQ34" s="28">
        <f t="shared" si="24"/>
        <v>51.428571428571423</v>
      </c>
      <c r="AR34" s="28">
        <f t="shared" ref="AR34:AV34" si="28">AR26</f>
        <v>51.428571428571423</v>
      </c>
      <c r="AS34" s="28">
        <f t="shared" si="28"/>
        <v>51.428571428571423</v>
      </c>
      <c r="AT34" s="28">
        <f t="shared" si="28"/>
        <v>51.428571428571423</v>
      </c>
      <c r="AU34" s="28">
        <f t="shared" si="28"/>
        <v>51.428571428571423</v>
      </c>
      <c r="AV34" s="28">
        <f t="shared" si="28"/>
        <v>60</v>
      </c>
    </row>
    <row r="35" spans="1:48" ht="24" customHeight="1" thickTop="1" thickBot="1">
      <c r="A35" s="65"/>
      <c r="B35" s="70" t="s">
        <v>23</v>
      </c>
      <c r="C35" s="71"/>
      <c r="E35" s="28">
        <f t="shared" ref="E35" si="29">IF(E7&lt;66,SUM(E17:E23)/21*40,SUM(E17:E22)/18*40)</f>
        <v>30.476190476190474</v>
      </c>
      <c r="F35" s="28">
        <f t="shared" ref="F35:I35" si="30">IF(F7&lt;66,SUM(F17:F23)/21*40,SUM(F17:F22)/18*40)</f>
        <v>32.38095238095238</v>
      </c>
      <c r="G35" s="28">
        <f t="shared" si="30"/>
        <v>30.476190476190474</v>
      </c>
      <c r="H35" s="28">
        <f t="shared" si="30"/>
        <v>32.38095238095238</v>
      </c>
      <c r="I35" s="28">
        <f t="shared" si="30"/>
        <v>32.38095238095238</v>
      </c>
      <c r="J35" s="28">
        <f t="shared" ref="J35:AQ35" si="31">IF(J7&lt;66,SUM(J17:J23)/21*40,SUM(J17:J22)/18*40)</f>
        <v>34.285714285714285</v>
      </c>
      <c r="K35" s="28">
        <f t="shared" ref="K35:N35" si="32">IF(K7&lt;66,SUM(K17:K23)/21*40,SUM(K17:K22)/18*40)</f>
        <v>32.38095238095238</v>
      </c>
      <c r="L35" s="28">
        <f t="shared" si="32"/>
        <v>34.285714285714285</v>
      </c>
      <c r="M35" s="28">
        <f t="shared" si="32"/>
        <v>34.285714285714285</v>
      </c>
      <c r="N35" s="28">
        <f t="shared" si="32"/>
        <v>34.285714285714285</v>
      </c>
      <c r="O35" s="28">
        <f t="shared" si="31"/>
        <v>30.476190476190474</v>
      </c>
      <c r="P35" s="28">
        <f t="shared" si="31"/>
        <v>34.285714285714285</v>
      </c>
      <c r="Q35" s="28">
        <f t="shared" si="31"/>
        <v>34.285714285714285</v>
      </c>
      <c r="R35" s="28">
        <f t="shared" si="31"/>
        <v>40</v>
      </c>
      <c r="S35" s="28">
        <f t="shared" si="31"/>
        <v>40</v>
      </c>
      <c r="T35" s="28">
        <f t="shared" si="31"/>
        <v>40</v>
      </c>
      <c r="U35" s="28">
        <f t="shared" ref="U35:AB35" si="33">IF(U7&lt;66,SUM(U17:U23)/21*40,SUM(U17:U22)/18*40)</f>
        <v>40</v>
      </c>
      <c r="V35" s="28">
        <f t="shared" si="33"/>
        <v>40</v>
      </c>
      <c r="W35" s="28">
        <f t="shared" si="33"/>
        <v>38.095238095238095</v>
      </c>
      <c r="X35" s="28">
        <f t="shared" si="33"/>
        <v>40</v>
      </c>
      <c r="Y35" s="28">
        <f t="shared" si="33"/>
        <v>40</v>
      </c>
      <c r="Z35" s="28">
        <f t="shared" si="33"/>
        <v>40</v>
      </c>
      <c r="AA35" s="28">
        <f t="shared" si="33"/>
        <v>34.285714285714285</v>
      </c>
      <c r="AB35" s="28">
        <f t="shared" si="33"/>
        <v>40</v>
      </c>
      <c r="AC35" s="28">
        <f t="shared" si="31"/>
        <v>40</v>
      </c>
      <c r="AD35" s="28">
        <f t="shared" si="31"/>
        <v>40</v>
      </c>
      <c r="AE35" s="28">
        <f t="shared" si="31"/>
        <v>40</v>
      </c>
      <c r="AF35" s="28">
        <f t="shared" si="31"/>
        <v>40</v>
      </c>
      <c r="AG35" s="28">
        <f t="shared" si="31"/>
        <v>40</v>
      </c>
      <c r="AH35" s="28">
        <f t="shared" si="31"/>
        <v>40</v>
      </c>
      <c r="AI35" s="28">
        <f t="shared" si="31"/>
        <v>40</v>
      </c>
      <c r="AJ35" s="28">
        <f t="shared" ref="AJ35:AN35" si="34">IF(AJ7&lt;66,SUM(AJ17:AJ23)/21*40,SUM(AJ17:AJ22)/18*40)</f>
        <v>30.476190476190474</v>
      </c>
      <c r="AK35" s="28">
        <f t="shared" si="34"/>
        <v>40</v>
      </c>
      <c r="AL35" s="28">
        <f t="shared" si="34"/>
        <v>30.476190476190474</v>
      </c>
      <c r="AM35" s="28">
        <f t="shared" si="34"/>
        <v>40</v>
      </c>
      <c r="AN35" s="28">
        <f t="shared" si="34"/>
        <v>36.19047619047619</v>
      </c>
      <c r="AO35" s="28">
        <f t="shared" si="31"/>
        <v>40</v>
      </c>
      <c r="AP35" s="28">
        <f t="shared" si="31"/>
        <v>40</v>
      </c>
      <c r="AQ35" s="28">
        <f t="shared" si="31"/>
        <v>40</v>
      </c>
      <c r="AR35" s="28">
        <f t="shared" ref="AR35:AV35" si="35">IF(AR7&lt;66,SUM(AR17:AR23)/21*40,SUM(AR17:AR22)/18*40)</f>
        <v>40</v>
      </c>
      <c r="AS35" s="28">
        <f t="shared" si="35"/>
        <v>40</v>
      </c>
      <c r="AT35" s="28">
        <f t="shared" si="35"/>
        <v>40</v>
      </c>
      <c r="AU35" s="28">
        <f t="shared" si="35"/>
        <v>40</v>
      </c>
      <c r="AV35" s="28">
        <f t="shared" si="35"/>
        <v>34.285714285714285</v>
      </c>
    </row>
    <row r="36" spans="1:48" ht="14.25" thickTop="1"/>
    <row r="43" spans="1:48">
      <c r="C43" t="s">
        <v>666</v>
      </c>
      <c r="D43">
        <f>COUNTA(E6:AV6)</f>
        <v>44</v>
      </c>
    </row>
    <row r="44" spans="1:48">
      <c r="C44" s="44" t="s">
        <v>662</v>
      </c>
      <c r="D44">
        <f>COUNTIF(E33:AV33,"&gt;=90")</f>
        <v>44</v>
      </c>
    </row>
    <row r="45" spans="1:48">
      <c r="C45" s="44" t="s">
        <v>663</v>
      </c>
      <c r="D45">
        <f>COUNTIFS(E33:AV33,"&gt;=80",E33:AV33,"&lt;90")</f>
        <v>0</v>
      </c>
    </row>
    <row r="46" spans="1:48">
      <c r="C46" s="44" t="s">
        <v>664</v>
      </c>
      <c r="D46">
        <f>COUNTIF(E33:AV33,"&lt;80")</f>
        <v>0</v>
      </c>
    </row>
    <row r="48" spans="1:48">
      <c r="C48" s="45" t="s">
        <v>665</v>
      </c>
      <c r="D48" s="46">
        <f>SUM(E33:AV33)</f>
        <v>4188.5714285714294</v>
      </c>
    </row>
  </sheetData>
  <mergeCells count="17">
    <mergeCell ref="A1:AV1"/>
    <mergeCell ref="A2:D2"/>
    <mergeCell ref="E3:AV3"/>
    <mergeCell ref="A5:A6"/>
    <mergeCell ref="B5:B6"/>
    <mergeCell ref="D5:D6"/>
    <mergeCell ref="E5:AV5"/>
    <mergeCell ref="A33:A35"/>
    <mergeCell ref="B33:C33"/>
    <mergeCell ref="B34:C34"/>
    <mergeCell ref="B35:C35"/>
    <mergeCell ref="B7:C7"/>
    <mergeCell ref="A8:A16"/>
    <mergeCell ref="A17:A23"/>
    <mergeCell ref="A26:C26"/>
    <mergeCell ref="A28:C28"/>
    <mergeCell ref="A30:C3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20"/>
  <sheetViews>
    <sheetView tabSelected="1" workbookViewId="0">
      <selection sqref="A1:XFD1"/>
    </sheetView>
  </sheetViews>
  <sheetFormatPr defaultRowHeight="13.5"/>
  <cols>
    <col min="1" max="1" width="8.21875" style="47" customWidth="1"/>
    <col min="2" max="2" width="16.5546875" style="47" customWidth="1"/>
    <col min="3" max="3" width="29.21875" style="47" customWidth="1"/>
    <col min="4" max="4" width="82.5546875" style="47" customWidth="1"/>
    <col min="5" max="5" width="10.88671875" style="47" customWidth="1"/>
  </cols>
  <sheetData>
    <row r="1" spans="1:5" ht="59.25" customHeight="1">
      <c r="A1" s="90" t="s">
        <v>1455</v>
      </c>
      <c r="B1" s="91"/>
      <c r="C1" s="91"/>
      <c r="D1" s="91"/>
      <c r="E1" s="91"/>
    </row>
    <row r="2" spans="1:5" ht="33.75" customHeight="1">
      <c r="A2" s="55" t="s">
        <v>670</v>
      </c>
      <c r="B2" s="55" t="s">
        <v>671</v>
      </c>
      <c r="C2" s="55" t="s">
        <v>3</v>
      </c>
      <c r="D2" s="55" t="s">
        <v>672</v>
      </c>
      <c r="E2" s="55" t="s">
        <v>673</v>
      </c>
    </row>
    <row r="3" spans="1:5" ht="21.95" customHeight="1">
      <c r="A3" s="50">
        <v>1</v>
      </c>
      <c r="B3" s="50" t="s">
        <v>674</v>
      </c>
      <c r="C3" s="54" t="s">
        <v>331</v>
      </c>
      <c r="D3" s="51" t="s">
        <v>1448</v>
      </c>
      <c r="E3" s="50" t="s">
        <v>675</v>
      </c>
    </row>
    <row r="4" spans="1:5" ht="21.95" customHeight="1">
      <c r="A4" s="50">
        <v>2</v>
      </c>
      <c r="B4" s="50" t="s">
        <v>674</v>
      </c>
      <c r="C4" s="48" t="s">
        <v>68</v>
      </c>
      <c r="D4" s="51" t="s">
        <v>804</v>
      </c>
      <c r="E4" s="50" t="s">
        <v>675</v>
      </c>
    </row>
    <row r="5" spans="1:5" ht="21.95" customHeight="1">
      <c r="A5" s="50">
        <v>3</v>
      </c>
      <c r="B5" s="50" t="s">
        <v>674</v>
      </c>
      <c r="C5" s="48" t="s">
        <v>69</v>
      </c>
      <c r="D5" s="51" t="s">
        <v>805</v>
      </c>
      <c r="E5" s="50" t="s">
        <v>675</v>
      </c>
    </row>
    <row r="6" spans="1:5" ht="21.95" customHeight="1">
      <c r="A6" s="50">
        <v>4</v>
      </c>
      <c r="B6" s="50" t="s">
        <v>674</v>
      </c>
      <c r="C6" s="48" t="s">
        <v>70</v>
      </c>
      <c r="D6" s="51" t="s">
        <v>806</v>
      </c>
      <c r="E6" s="50" t="s">
        <v>675</v>
      </c>
    </row>
    <row r="7" spans="1:5" ht="21.95" customHeight="1">
      <c r="A7" s="50">
        <v>5</v>
      </c>
      <c r="B7" s="50" t="s">
        <v>674</v>
      </c>
      <c r="C7" s="48" t="s">
        <v>72</v>
      </c>
      <c r="D7" s="51" t="s">
        <v>807</v>
      </c>
      <c r="E7" s="50" t="s">
        <v>675</v>
      </c>
    </row>
    <row r="8" spans="1:5" ht="21.95" customHeight="1">
      <c r="A8" s="50">
        <v>6</v>
      </c>
      <c r="B8" s="50" t="s">
        <v>674</v>
      </c>
      <c r="C8" s="48" t="s">
        <v>73</v>
      </c>
      <c r="D8" s="51" t="s">
        <v>808</v>
      </c>
      <c r="E8" s="50" t="s">
        <v>675</v>
      </c>
    </row>
    <row r="9" spans="1:5" ht="21.95" customHeight="1">
      <c r="A9" s="50">
        <v>7</v>
      </c>
      <c r="B9" s="50" t="s">
        <v>674</v>
      </c>
      <c r="C9" s="48" t="s">
        <v>74</v>
      </c>
      <c r="D9" s="51" t="s">
        <v>809</v>
      </c>
      <c r="E9" s="50" t="s">
        <v>675</v>
      </c>
    </row>
    <row r="10" spans="1:5" ht="21.95" customHeight="1">
      <c r="A10" s="50">
        <v>8</v>
      </c>
      <c r="B10" s="50" t="s">
        <v>674</v>
      </c>
      <c r="C10" s="48" t="s">
        <v>75</v>
      </c>
      <c r="D10" s="51" t="s">
        <v>810</v>
      </c>
      <c r="E10" s="50" t="s">
        <v>675</v>
      </c>
    </row>
    <row r="11" spans="1:5" ht="21.95" customHeight="1">
      <c r="A11" s="50">
        <v>9</v>
      </c>
      <c r="B11" s="50" t="s">
        <v>674</v>
      </c>
      <c r="C11" s="48" t="s">
        <v>76</v>
      </c>
      <c r="D11" s="51" t="s">
        <v>811</v>
      </c>
      <c r="E11" s="50" t="s">
        <v>675</v>
      </c>
    </row>
    <row r="12" spans="1:5" ht="21.95" customHeight="1">
      <c r="A12" s="50">
        <v>10</v>
      </c>
      <c r="B12" s="50" t="s">
        <v>674</v>
      </c>
      <c r="C12" s="48" t="s">
        <v>90</v>
      </c>
      <c r="D12" s="51" t="s">
        <v>812</v>
      </c>
      <c r="E12" s="50" t="s">
        <v>675</v>
      </c>
    </row>
    <row r="13" spans="1:5" ht="21.95" customHeight="1">
      <c r="A13" s="50">
        <v>11</v>
      </c>
      <c r="B13" s="50" t="s">
        <v>674</v>
      </c>
      <c r="C13" s="49" t="s">
        <v>813</v>
      </c>
      <c r="D13" s="51" t="s">
        <v>814</v>
      </c>
      <c r="E13" s="50" t="s">
        <v>675</v>
      </c>
    </row>
    <row r="14" spans="1:5" ht="21.95" customHeight="1">
      <c r="A14" s="50">
        <v>12</v>
      </c>
      <c r="B14" s="50" t="s">
        <v>674</v>
      </c>
      <c r="C14" s="48" t="s">
        <v>101</v>
      </c>
      <c r="D14" s="51" t="s">
        <v>815</v>
      </c>
      <c r="E14" s="50" t="s">
        <v>675</v>
      </c>
    </row>
    <row r="15" spans="1:5" ht="21.95" customHeight="1">
      <c r="A15" s="50">
        <v>13</v>
      </c>
      <c r="B15" s="50" t="s">
        <v>674</v>
      </c>
      <c r="C15" s="49" t="s">
        <v>816</v>
      </c>
      <c r="D15" s="51" t="s">
        <v>817</v>
      </c>
      <c r="E15" s="50" t="s">
        <v>675</v>
      </c>
    </row>
    <row r="16" spans="1:5" ht="21.95" customHeight="1">
      <c r="A16" s="50">
        <v>14</v>
      </c>
      <c r="B16" s="50" t="s">
        <v>674</v>
      </c>
      <c r="C16" s="48" t="s">
        <v>103</v>
      </c>
      <c r="D16" s="51" t="s">
        <v>818</v>
      </c>
      <c r="E16" s="50" t="s">
        <v>675</v>
      </c>
    </row>
    <row r="17" spans="1:5" ht="21.95" customHeight="1">
      <c r="A17" s="50">
        <v>15</v>
      </c>
      <c r="B17" s="50" t="s">
        <v>674</v>
      </c>
      <c r="C17" s="49" t="s">
        <v>104</v>
      </c>
      <c r="D17" s="51" t="s">
        <v>819</v>
      </c>
      <c r="E17" s="50" t="s">
        <v>675</v>
      </c>
    </row>
    <row r="18" spans="1:5" ht="21.95" customHeight="1">
      <c r="A18" s="50">
        <v>16</v>
      </c>
      <c r="B18" s="50" t="s">
        <v>674</v>
      </c>
      <c r="C18" s="49" t="s">
        <v>820</v>
      </c>
      <c r="D18" s="51" t="s">
        <v>821</v>
      </c>
      <c r="E18" s="50" t="s">
        <v>675</v>
      </c>
    </row>
    <row r="19" spans="1:5" ht="21.95" customHeight="1">
      <c r="A19" s="50">
        <v>17</v>
      </c>
      <c r="B19" s="50" t="s">
        <v>674</v>
      </c>
      <c r="C19" s="48" t="s">
        <v>108</v>
      </c>
      <c r="D19" s="51" t="s">
        <v>822</v>
      </c>
      <c r="E19" s="50" t="s">
        <v>675</v>
      </c>
    </row>
    <row r="20" spans="1:5" ht="21.95" customHeight="1">
      <c r="A20" s="50">
        <v>18</v>
      </c>
      <c r="B20" s="50" t="s">
        <v>674</v>
      </c>
      <c r="C20" s="48" t="s">
        <v>109</v>
      </c>
      <c r="D20" s="51" t="s">
        <v>823</v>
      </c>
      <c r="E20" s="50" t="s">
        <v>675</v>
      </c>
    </row>
    <row r="21" spans="1:5" ht="21.95" customHeight="1">
      <c r="A21" s="50">
        <v>19</v>
      </c>
      <c r="B21" s="50" t="s">
        <v>674</v>
      </c>
      <c r="C21" s="48" t="s">
        <v>110</v>
      </c>
      <c r="D21" s="51" t="s">
        <v>824</v>
      </c>
      <c r="E21" s="50" t="s">
        <v>675</v>
      </c>
    </row>
    <row r="22" spans="1:5" ht="21.95" customHeight="1">
      <c r="A22" s="50">
        <v>20</v>
      </c>
      <c r="B22" s="50" t="s">
        <v>674</v>
      </c>
      <c r="C22" s="48" t="s">
        <v>111</v>
      </c>
      <c r="D22" s="51" t="s">
        <v>825</v>
      </c>
      <c r="E22" s="50" t="s">
        <v>675</v>
      </c>
    </row>
    <row r="23" spans="1:5" ht="21.95" customHeight="1">
      <c r="A23" s="50">
        <v>21</v>
      </c>
      <c r="B23" s="50" t="s">
        <v>674</v>
      </c>
      <c r="C23" s="48" t="s">
        <v>112</v>
      </c>
      <c r="D23" s="51" t="s">
        <v>826</v>
      </c>
      <c r="E23" s="50" t="s">
        <v>675</v>
      </c>
    </row>
    <row r="24" spans="1:5" ht="21.95" customHeight="1">
      <c r="A24" s="50">
        <v>22</v>
      </c>
      <c r="B24" s="50" t="s">
        <v>674</v>
      </c>
      <c r="C24" s="49" t="s">
        <v>827</v>
      </c>
      <c r="D24" s="51" t="s">
        <v>828</v>
      </c>
      <c r="E24" s="50" t="s">
        <v>675</v>
      </c>
    </row>
    <row r="25" spans="1:5" ht="21.95" customHeight="1">
      <c r="A25" s="50">
        <v>23</v>
      </c>
      <c r="B25" s="50" t="s">
        <v>674</v>
      </c>
      <c r="C25" s="49" t="s">
        <v>829</v>
      </c>
      <c r="D25" s="51" t="s">
        <v>830</v>
      </c>
      <c r="E25" s="50" t="s">
        <v>675</v>
      </c>
    </row>
    <row r="26" spans="1:5" ht="21.95" customHeight="1">
      <c r="A26" s="50">
        <v>24</v>
      </c>
      <c r="B26" s="50" t="s">
        <v>674</v>
      </c>
      <c r="C26" s="48" t="s">
        <v>116</v>
      </c>
      <c r="D26" s="51" t="s">
        <v>831</v>
      </c>
      <c r="E26" s="50" t="s">
        <v>675</v>
      </c>
    </row>
    <row r="27" spans="1:5" ht="21.95" customHeight="1">
      <c r="A27" s="50">
        <v>25</v>
      </c>
      <c r="B27" s="50" t="s">
        <v>674</v>
      </c>
      <c r="C27" s="48" t="s">
        <v>117</v>
      </c>
      <c r="D27" s="51" t="s">
        <v>832</v>
      </c>
      <c r="E27" s="50" t="s">
        <v>675</v>
      </c>
    </row>
    <row r="28" spans="1:5" ht="21.95" customHeight="1">
      <c r="A28" s="50">
        <v>26</v>
      </c>
      <c r="B28" s="50" t="s">
        <v>674</v>
      </c>
      <c r="C28" s="48" t="s">
        <v>121</v>
      </c>
      <c r="D28" s="51" t="s">
        <v>783</v>
      </c>
      <c r="E28" s="50" t="s">
        <v>675</v>
      </c>
    </row>
    <row r="29" spans="1:5" ht="21.95" customHeight="1">
      <c r="A29" s="50">
        <v>27</v>
      </c>
      <c r="B29" s="50" t="s">
        <v>674</v>
      </c>
      <c r="C29" s="48" t="s">
        <v>122</v>
      </c>
      <c r="D29" s="51" t="s">
        <v>834</v>
      </c>
      <c r="E29" s="50" t="s">
        <v>675</v>
      </c>
    </row>
    <row r="30" spans="1:5" ht="21.95" customHeight="1">
      <c r="A30" s="50">
        <v>28</v>
      </c>
      <c r="B30" s="50" t="s">
        <v>674</v>
      </c>
      <c r="C30" s="48" t="s">
        <v>123</v>
      </c>
      <c r="D30" s="51" t="s">
        <v>835</v>
      </c>
      <c r="E30" s="50" t="s">
        <v>675</v>
      </c>
    </row>
    <row r="31" spans="1:5" ht="21.95" customHeight="1">
      <c r="A31" s="50">
        <v>29</v>
      </c>
      <c r="B31" s="50" t="s">
        <v>674</v>
      </c>
      <c r="C31" s="48" t="s">
        <v>124</v>
      </c>
      <c r="D31" s="51" t="s">
        <v>836</v>
      </c>
      <c r="E31" s="50" t="s">
        <v>675</v>
      </c>
    </row>
    <row r="32" spans="1:5" ht="21.95" customHeight="1">
      <c r="A32" s="50">
        <v>30</v>
      </c>
      <c r="B32" s="50" t="s">
        <v>674</v>
      </c>
      <c r="C32" s="48" t="s">
        <v>125</v>
      </c>
      <c r="D32" s="51" t="s">
        <v>837</v>
      </c>
      <c r="E32" s="50" t="s">
        <v>675</v>
      </c>
    </row>
    <row r="33" spans="1:5" ht="21.95" customHeight="1">
      <c r="A33" s="50">
        <v>31</v>
      </c>
      <c r="B33" s="50" t="s">
        <v>674</v>
      </c>
      <c r="C33" s="48" t="s">
        <v>126</v>
      </c>
      <c r="D33" s="51" t="s">
        <v>838</v>
      </c>
      <c r="E33" s="50" t="s">
        <v>675</v>
      </c>
    </row>
    <row r="34" spans="1:5" ht="21.95" customHeight="1">
      <c r="A34" s="50">
        <v>32</v>
      </c>
      <c r="B34" s="50" t="s">
        <v>674</v>
      </c>
      <c r="C34" s="48" t="s">
        <v>127</v>
      </c>
      <c r="D34" s="51" t="s">
        <v>839</v>
      </c>
      <c r="E34" s="50" t="s">
        <v>675</v>
      </c>
    </row>
    <row r="35" spans="1:5" ht="21.95" customHeight="1">
      <c r="A35" s="50">
        <v>33</v>
      </c>
      <c r="B35" s="50" t="s">
        <v>674</v>
      </c>
      <c r="C35" s="48" t="s">
        <v>128</v>
      </c>
      <c r="D35" s="51" t="s">
        <v>840</v>
      </c>
      <c r="E35" s="50" t="s">
        <v>675</v>
      </c>
    </row>
    <row r="36" spans="1:5" ht="21.95" customHeight="1">
      <c r="A36" s="50">
        <v>34</v>
      </c>
      <c r="B36" s="50" t="s">
        <v>674</v>
      </c>
      <c r="C36" s="48" t="s">
        <v>129</v>
      </c>
      <c r="D36" s="51" t="s">
        <v>889</v>
      </c>
      <c r="E36" s="50" t="s">
        <v>675</v>
      </c>
    </row>
    <row r="37" spans="1:5" ht="21.95" customHeight="1">
      <c r="A37" s="50">
        <v>35</v>
      </c>
      <c r="B37" s="50" t="s">
        <v>674</v>
      </c>
      <c r="C37" s="48" t="s">
        <v>130</v>
      </c>
      <c r="D37" s="51" t="s">
        <v>842</v>
      </c>
      <c r="E37" s="50" t="s">
        <v>675</v>
      </c>
    </row>
    <row r="38" spans="1:5" ht="21.95" customHeight="1">
      <c r="A38" s="50">
        <v>36</v>
      </c>
      <c r="B38" s="50" t="s">
        <v>674</v>
      </c>
      <c r="C38" s="48" t="s">
        <v>131</v>
      </c>
      <c r="D38" s="51" t="s">
        <v>843</v>
      </c>
      <c r="E38" s="50" t="s">
        <v>675</v>
      </c>
    </row>
    <row r="39" spans="1:5" ht="21.95" customHeight="1">
      <c r="A39" s="50">
        <v>37</v>
      </c>
      <c r="B39" s="50" t="s">
        <v>674</v>
      </c>
      <c r="C39" s="48" t="s">
        <v>132</v>
      </c>
      <c r="D39" s="51" t="s">
        <v>844</v>
      </c>
      <c r="E39" s="50" t="s">
        <v>675</v>
      </c>
    </row>
    <row r="40" spans="1:5" ht="21.95" customHeight="1">
      <c r="A40" s="50">
        <v>38</v>
      </c>
      <c r="B40" s="50" t="s">
        <v>674</v>
      </c>
      <c r="C40" s="48" t="s">
        <v>133</v>
      </c>
      <c r="D40" s="51" t="s">
        <v>845</v>
      </c>
      <c r="E40" s="50" t="s">
        <v>675</v>
      </c>
    </row>
    <row r="41" spans="1:5" ht="21.95" customHeight="1">
      <c r="A41" s="50">
        <v>39</v>
      </c>
      <c r="B41" s="50" t="s">
        <v>674</v>
      </c>
      <c r="C41" s="48" t="s">
        <v>135</v>
      </c>
      <c r="D41" s="51" t="s">
        <v>846</v>
      </c>
      <c r="E41" s="50" t="s">
        <v>675</v>
      </c>
    </row>
    <row r="42" spans="1:5" ht="21.95" customHeight="1">
      <c r="A42" s="50">
        <v>40</v>
      </c>
      <c r="B42" s="50" t="s">
        <v>674</v>
      </c>
      <c r="C42" s="48" t="s">
        <v>136</v>
      </c>
      <c r="D42" s="51" t="s">
        <v>847</v>
      </c>
      <c r="E42" s="50" t="s">
        <v>675</v>
      </c>
    </row>
    <row r="43" spans="1:5" ht="21.95" customHeight="1">
      <c r="A43" s="50">
        <v>41</v>
      </c>
      <c r="B43" s="50" t="s">
        <v>674</v>
      </c>
      <c r="C43" s="48" t="s">
        <v>137</v>
      </c>
      <c r="D43" s="51" t="s">
        <v>848</v>
      </c>
      <c r="E43" s="50" t="s">
        <v>675</v>
      </c>
    </row>
    <row r="44" spans="1:5" ht="21.95" customHeight="1">
      <c r="A44" s="50">
        <v>42</v>
      </c>
      <c r="B44" s="50" t="s">
        <v>674</v>
      </c>
      <c r="C44" s="48" t="s">
        <v>138</v>
      </c>
      <c r="D44" s="51" t="s">
        <v>849</v>
      </c>
      <c r="E44" s="50" t="s">
        <v>675</v>
      </c>
    </row>
    <row r="45" spans="1:5" ht="21.95" customHeight="1">
      <c r="A45" s="50">
        <v>43</v>
      </c>
      <c r="B45" s="50" t="s">
        <v>674</v>
      </c>
      <c r="C45" s="48" t="s">
        <v>139</v>
      </c>
      <c r="D45" s="51" t="s">
        <v>850</v>
      </c>
      <c r="E45" s="50" t="s">
        <v>675</v>
      </c>
    </row>
    <row r="46" spans="1:5" ht="21.95" customHeight="1">
      <c r="A46" s="50">
        <v>44</v>
      </c>
      <c r="B46" s="50" t="s">
        <v>674</v>
      </c>
      <c r="C46" s="48" t="s">
        <v>140</v>
      </c>
      <c r="D46" s="51" t="s">
        <v>851</v>
      </c>
      <c r="E46" s="50" t="s">
        <v>675</v>
      </c>
    </row>
    <row r="47" spans="1:5" ht="21.95" customHeight="1">
      <c r="A47" s="50">
        <v>45</v>
      </c>
      <c r="B47" s="50" t="s">
        <v>674</v>
      </c>
      <c r="C47" s="48" t="s">
        <v>141</v>
      </c>
      <c r="D47" s="51" t="s">
        <v>852</v>
      </c>
      <c r="E47" s="50" t="s">
        <v>675</v>
      </c>
    </row>
    <row r="48" spans="1:5" ht="21.95" customHeight="1">
      <c r="A48" s="50">
        <v>46</v>
      </c>
      <c r="B48" s="50" t="s">
        <v>674</v>
      </c>
      <c r="C48" s="48" t="s">
        <v>142</v>
      </c>
      <c r="D48" s="51" t="s">
        <v>853</v>
      </c>
      <c r="E48" s="50" t="s">
        <v>675</v>
      </c>
    </row>
    <row r="49" spans="1:5" ht="21.95" customHeight="1">
      <c r="A49" s="50">
        <v>47</v>
      </c>
      <c r="B49" s="50" t="s">
        <v>674</v>
      </c>
      <c r="C49" s="48" t="s">
        <v>143</v>
      </c>
      <c r="D49" s="51" t="s">
        <v>854</v>
      </c>
      <c r="E49" s="50" t="s">
        <v>675</v>
      </c>
    </row>
    <row r="50" spans="1:5" ht="21.95" customHeight="1">
      <c r="A50" s="50">
        <v>48</v>
      </c>
      <c r="B50" s="50" t="s">
        <v>674</v>
      </c>
      <c r="C50" s="48" t="s">
        <v>144</v>
      </c>
      <c r="D50" s="51" t="s">
        <v>855</v>
      </c>
      <c r="E50" s="50" t="s">
        <v>675</v>
      </c>
    </row>
    <row r="51" spans="1:5" ht="21.95" customHeight="1">
      <c r="A51" s="50">
        <v>49</v>
      </c>
      <c r="B51" s="50" t="s">
        <v>674</v>
      </c>
      <c r="C51" s="48" t="s">
        <v>145</v>
      </c>
      <c r="D51" s="51" t="s">
        <v>856</v>
      </c>
      <c r="E51" s="50" t="s">
        <v>675</v>
      </c>
    </row>
    <row r="52" spans="1:5" ht="21.95" customHeight="1">
      <c r="A52" s="50">
        <v>50</v>
      </c>
      <c r="B52" s="50" t="s">
        <v>674</v>
      </c>
      <c r="C52" s="48" t="s">
        <v>134</v>
      </c>
      <c r="D52" s="51" t="s">
        <v>857</v>
      </c>
      <c r="E52" s="50" t="s">
        <v>675</v>
      </c>
    </row>
    <row r="53" spans="1:5" ht="21.95" customHeight="1">
      <c r="A53" s="50">
        <v>51</v>
      </c>
      <c r="B53" s="50" t="s">
        <v>674</v>
      </c>
      <c r="C53" s="48" t="s">
        <v>146</v>
      </c>
      <c r="D53" s="51" t="s">
        <v>858</v>
      </c>
      <c r="E53" s="50" t="s">
        <v>675</v>
      </c>
    </row>
    <row r="54" spans="1:5" ht="21.95" customHeight="1">
      <c r="A54" s="50">
        <v>52</v>
      </c>
      <c r="B54" s="50" t="s">
        <v>674</v>
      </c>
      <c r="C54" s="54" t="s">
        <v>860</v>
      </c>
      <c r="D54" s="51" t="s">
        <v>859</v>
      </c>
      <c r="E54" s="50" t="s">
        <v>675</v>
      </c>
    </row>
    <row r="55" spans="1:5" ht="21.95" customHeight="1">
      <c r="A55" s="50">
        <v>53</v>
      </c>
      <c r="B55" s="50" t="s">
        <v>674</v>
      </c>
      <c r="C55" s="48" t="s">
        <v>149</v>
      </c>
      <c r="D55" s="51" t="s">
        <v>861</v>
      </c>
      <c r="E55" s="50" t="s">
        <v>675</v>
      </c>
    </row>
    <row r="56" spans="1:5" ht="21.95" customHeight="1">
      <c r="A56" s="50">
        <v>54</v>
      </c>
      <c r="B56" s="50" t="s">
        <v>674</v>
      </c>
      <c r="C56" s="48" t="s">
        <v>150</v>
      </c>
      <c r="D56" s="51" t="s">
        <v>862</v>
      </c>
      <c r="E56" s="50" t="s">
        <v>675</v>
      </c>
    </row>
    <row r="57" spans="1:5" ht="21.95" customHeight="1">
      <c r="A57" s="50">
        <v>55</v>
      </c>
      <c r="B57" s="50" t="s">
        <v>674</v>
      </c>
      <c r="C57" s="48" t="s">
        <v>151</v>
      </c>
      <c r="D57" s="51" t="s">
        <v>863</v>
      </c>
      <c r="E57" s="50" t="s">
        <v>675</v>
      </c>
    </row>
    <row r="58" spans="1:5" ht="21.95" customHeight="1">
      <c r="A58" s="50">
        <v>56</v>
      </c>
      <c r="B58" s="50" t="s">
        <v>674</v>
      </c>
      <c r="C58" s="48" t="s">
        <v>152</v>
      </c>
      <c r="D58" s="51" t="s">
        <v>864</v>
      </c>
      <c r="E58" s="50" t="s">
        <v>675</v>
      </c>
    </row>
    <row r="59" spans="1:5" ht="21.95" customHeight="1">
      <c r="A59" s="50">
        <v>57</v>
      </c>
      <c r="B59" s="50" t="s">
        <v>674</v>
      </c>
      <c r="C59" s="51" t="s">
        <v>865</v>
      </c>
      <c r="D59" s="51" t="s">
        <v>866</v>
      </c>
      <c r="E59" s="50" t="s">
        <v>675</v>
      </c>
    </row>
    <row r="60" spans="1:5" ht="21.95" customHeight="1">
      <c r="A60" s="50">
        <v>58</v>
      </c>
      <c r="B60" s="50" t="s">
        <v>674</v>
      </c>
      <c r="C60" s="48" t="s">
        <v>134</v>
      </c>
      <c r="D60" s="51" t="s">
        <v>867</v>
      </c>
      <c r="E60" s="50" t="s">
        <v>675</v>
      </c>
    </row>
    <row r="61" spans="1:5" ht="21.95" customHeight="1">
      <c r="A61" s="50">
        <v>59</v>
      </c>
      <c r="B61" s="50" t="s">
        <v>674</v>
      </c>
      <c r="C61" s="48" t="s">
        <v>154</v>
      </c>
      <c r="D61" s="51" t="s">
        <v>868</v>
      </c>
      <c r="E61" s="50" t="s">
        <v>675</v>
      </c>
    </row>
    <row r="62" spans="1:5" ht="21.95" customHeight="1">
      <c r="A62" s="50">
        <v>60</v>
      </c>
      <c r="B62" s="50" t="s">
        <v>674</v>
      </c>
      <c r="C62" s="48" t="s">
        <v>155</v>
      </c>
      <c r="D62" s="51" t="s">
        <v>869</v>
      </c>
      <c r="E62" s="50" t="s">
        <v>675</v>
      </c>
    </row>
    <row r="63" spans="1:5" ht="21.95" customHeight="1">
      <c r="A63" s="50">
        <v>61</v>
      </c>
      <c r="B63" s="50" t="s">
        <v>674</v>
      </c>
      <c r="C63" s="48" t="s">
        <v>156</v>
      </c>
      <c r="D63" s="51" t="s">
        <v>870</v>
      </c>
      <c r="E63" s="50" t="s">
        <v>675</v>
      </c>
    </row>
    <row r="64" spans="1:5" ht="21.95" customHeight="1">
      <c r="A64" s="50">
        <v>62</v>
      </c>
      <c r="B64" s="50" t="s">
        <v>674</v>
      </c>
      <c r="C64" s="54" t="s">
        <v>157</v>
      </c>
      <c r="D64" s="51" t="s">
        <v>871</v>
      </c>
      <c r="E64" s="50" t="s">
        <v>675</v>
      </c>
    </row>
    <row r="65" spans="1:5" ht="21.95" customHeight="1">
      <c r="A65" s="50">
        <v>63</v>
      </c>
      <c r="B65" s="50" t="s">
        <v>674</v>
      </c>
      <c r="C65" s="54" t="s">
        <v>158</v>
      </c>
      <c r="D65" s="51" t="s">
        <v>872</v>
      </c>
      <c r="E65" s="50" t="s">
        <v>675</v>
      </c>
    </row>
    <row r="66" spans="1:5" ht="21.95" customHeight="1">
      <c r="A66" s="50">
        <v>64</v>
      </c>
      <c r="B66" s="50" t="s">
        <v>674</v>
      </c>
      <c r="C66" s="54" t="s">
        <v>159</v>
      </c>
      <c r="D66" s="51" t="s">
        <v>873</v>
      </c>
      <c r="E66" s="50" t="s">
        <v>675</v>
      </c>
    </row>
    <row r="67" spans="1:5" ht="21.95" customHeight="1">
      <c r="A67" s="50">
        <v>65</v>
      </c>
      <c r="B67" s="50" t="s">
        <v>674</v>
      </c>
      <c r="C67" s="48" t="s">
        <v>160</v>
      </c>
      <c r="D67" s="51" t="s">
        <v>874</v>
      </c>
      <c r="E67" s="50" t="s">
        <v>675</v>
      </c>
    </row>
    <row r="68" spans="1:5" ht="21.95" customHeight="1">
      <c r="A68" s="50">
        <v>66</v>
      </c>
      <c r="B68" s="50" t="s">
        <v>674</v>
      </c>
      <c r="C68" s="48" t="s">
        <v>182</v>
      </c>
      <c r="D68" s="51" t="s">
        <v>875</v>
      </c>
      <c r="E68" s="50" t="s">
        <v>675</v>
      </c>
    </row>
    <row r="69" spans="1:5" ht="21.95" customHeight="1">
      <c r="A69" s="50">
        <v>67</v>
      </c>
      <c r="B69" s="50" t="s">
        <v>674</v>
      </c>
      <c r="C69" s="48" t="s">
        <v>183</v>
      </c>
      <c r="D69" s="51" t="s">
        <v>876</v>
      </c>
      <c r="E69" s="50" t="s">
        <v>675</v>
      </c>
    </row>
    <row r="70" spans="1:5" ht="21.95" customHeight="1">
      <c r="A70" s="50">
        <v>68</v>
      </c>
      <c r="B70" s="50" t="s">
        <v>674</v>
      </c>
      <c r="C70" s="48" t="s">
        <v>184</v>
      </c>
      <c r="D70" s="51" t="s">
        <v>877</v>
      </c>
      <c r="E70" s="50" t="s">
        <v>675</v>
      </c>
    </row>
    <row r="71" spans="1:5" ht="21.95" customHeight="1">
      <c r="A71" s="50">
        <v>69</v>
      </c>
      <c r="B71" s="50" t="s">
        <v>674</v>
      </c>
      <c r="C71" s="48" t="s">
        <v>185</v>
      </c>
      <c r="D71" s="51" t="s">
        <v>878</v>
      </c>
      <c r="E71" s="50" t="s">
        <v>675</v>
      </c>
    </row>
    <row r="72" spans="1:5" ht="21.95" customHeight="1">
      <c r="A72" s="50">
        <v>70</v>
      </c>
      <c r="B72" s="50" t="s">
        <v>674</v>
      </c>
      <c r="C72" s="48" t="s">
        <v>186</v>
      </c>
      <c r="D72" s="51" t="s">
        <v>879</v>
      </c>
      <c r="E72" s="50" t="s">
        <v>675</v>
      </c>
    </row>
    <row r="73" spans="1:5" ht="21.95" customHeight="1">
      <c r="A73" s="50">
        <v>71</v>
      </c>
      <c r="B73" s="50" t="s">
        <v>674</v>
      </c>
      <c r="C73" s="48" t="s">
        <v>187</v>
      </c>
      <c r="D73" s="51" t="s">
        <v>880</v>
      </c>
      <c r="E73" s="50" t="s">
        <v>675</v>
      </c>
    </row>
    <row r="74" spans="1:5" ht="21.95" customHeight="1">
      <c r="A74" s="50">
        <v>72</v>
      </c>
      <c r="B74" s="50" t="s">
        <v>674</v>
      </c>
      <c r="C74" s="48" t="s">
        <v>188</v>
      </c>
      <c r="D74" s="51" t="s">
        <v>881</v>
      </c>
      <c r="E74" s="50" t="s">
        <v>675</v>
      </c>
    </row>
    <row r="75" spans="1:5" ht="21.95" customHeight="1">
      <c r="A75" s="50">
        <v>73</v>
      </c>
      <c r="B75" s="50" t="s">
        <v>674</v>
      </c>
      <c r="C75" s="48" t="s">
        <v>189</v>
      </c>
      <c r="D75" s="51" t="s">
        <v>882</v>
      </c>
      <c r="E75" s="50" t="s">
        <v>675</v>
      </c>
    </row>
    <row r="76" spans="1:5" ht="21.95" customHeight="1">
      <c r="A76" s="50">
        <v>74</v>
      </c>
      <c r="B76" s="50" t="s">
        <v>674</v>
      </c>
      <c r="C76" s="48" t="s">
        <v>190</v>
      </c>
      <c r="D76" s="51" t="s">
        <v>883</v>
      </c>
      <c r="E76" s="50" t="s">
        <v>675</v>
      </c>
    </row>
    <row r="77" spans="1:5" ht="21.95" customHeight="1">
      <c r="A77" s="50">
        <v>75</v>
      </c>
      <c r="B77" s="50" t="s">
        <v>674</v>
      </c>
      <c r="C77" s="48" t="s">
        <v>191</v>
      </c>
      <c r="D77" s="51" t="s">
        <v>884</v>
      </c>
      <c r="E77" s="50" t="s">
        <v>675</v>
      </c>
    </row>
    <row r="78" spans="1:5" ht="21.95" customHeight="1">
      <c r="A78" s="50">
        <v>76</v>
      </c>
      <c r="B78" s="50" t="s">
        <v>674</v>
      </c>
      <c r="C78" s="48" t="s">
        <v>192</v>
      </c>
      <c r="D78" s="51" t="s">
        <v>885</v>
      </c>
      <c r="E78" s="50" t="s">
        <v>675</v>
      </c>
    </row>
    <row r="79" spans="1:5" ht="21.95" customHeight="1">
      <c r="A79" s="50">
        <v>77</v>
      </c>
      <c r="B79" s="50" t="s">
        <v>674</v>
      </c>
      <c r="C79" s="48" t="s">
        <v>193</v>
      </c>
      <c r="D79" s="51" t="s">
        <v>886</v>
      </c>
      <c r="E79" s="50" t="s">
        <v>675</v>
      </c>
    </row>
    <row r="80" spans="1:5" ht="21.95" customHeight="1">
      <c r="A80" s="50">
        <v>78</v>
      </c>
      <c r="B80" s="50" t="s">
        <v>674</v>
      </c>
      <c r="C80" s="48" t="s">
        <v>121</v>
      </c>
      <c r="D80" s="51" t="s">
        <v>887</v>
      </c>
      <c r="E80" s="50" t="s">
        <v>675</v>
      </c>
    </row>
    <row r="81" spans="1:5" ht="21.95" customHeight="1">
      <c r="A81" s="50">
        <v>79</v>
      </c>
      <c r="B81" s="50" t="s">
        <v>674</v>
      </c>
      <c r="C81" s="48" t="s">
        <v>195</v>
      </c>
      <c r="D81" s="51" t="s">
        <v>888</v>
      </c>
      <c r="E81" s="50" t="s">
        <v>675</v>
      </c>
    </row>
    <row r="82" spans="1:5" ht="21.95" customHeight="1">
      <c r="A82" s="50">
        <v>80</v>
      </c>
      <c r="B82" s="50" t="s">
        <v>674</v>
      </c>
      <c r="C82" s="48" t="s">
        <v>129</v>
      </c>
      <c r="D82" s="51" t="s">
        <v>841</v>
      </c>
      <c r="E82" s="50" t="s">
        <v>675</v>
      </c>
    </row>
    <row r="83" spans="1:5" ht="21.95" customHeight="1">
      <c r="A83" s="50">
        <v>81</v>
      </c>
      <c r="B83" s="50" t="s">
        <v>674</v>
      </c>
      <c r="C83" s="48" t="s">
        <v>198</v>
      </c>
      <c r="D83" s="51" t="s">
        <v>890</v>
      </c>
      <c r="E83" s="50" t="s">
        <v>675</v>
      </c>
    </row>
    <row r="84" spans="1:5" ht="21.95" customHeight="1">
      <c r="A84" s="50">
        <v>82</v>
      </c>
      <c r="B84" s="50" t="s">
        <v>674</v>
      </c>
      <c r="C84" s="48" t="s">
        <v>199</v>
      </c>
      <c r="D84" s="51" t="s">
        <v>891</v>
      </c>
      <c r="E84" s="50" t="s">
        <v>675</v>
      </c>
    </row>
    <row r="85" spans="1:5" ht="21.95" customHeight="1">
      <c r="A85" s="50">
        <v>83</v>
      </c>
      <c r="B85" s="50" t="s">
        <v>674</v>
      </c>
      <c r="C85" s="48" t="s">
        <v>288</v>
      </c>
      <c r="D85" s="51" t="s">
        <v>892</v>
      </c>
      <c r="E85" s="50" t="s">
        <v>675</v>
      </c>
    </row>
    <row r="86" spans="1:5" ht="21.95" customHeight="1">
      <c r="A86" s="50">
        <v>84</v>
      </c>
      <c r="B86" s="50" t="s">
        <v>674</v>
      </c>
      <c r="C86" s="48" t="s">
        <v>289</v>
      </c>
      <c r="D86" s="51" t="s">
        <v>893</v>
      </c>
      <c r="E86" s="50" t="s">
        <v>675</v>
      </c>
    </row>
    <row r="87" spans="1:5" ht="21.95" customHeight="1">
      <c r="A87" s="50">
        <v>85</v>
      </c>
      <c r="B87" s="50" t="s">
        <v>674</v>
      </c>
      <c r="C87" s="48" t="s">
        <v>282</v>
      </c>
      <c r="D87" s="51" t="s">
        <v>894</v>
      </c>
      <c r="E87" s="50" t="s">
        <v>675</v>
      </c>
    </row>
    <row r="88" spans="1:5" ht="21.95" customHeight="1">
      <c r="A88" s="50">
        <v>86</v>
      </c>
      <c r="B88" s="50" t="s">
        <v>674</v>
      </c>
      <c r="C88" s="48" t="s">
        <v>292</v>
      </c>
      <c r="D88" s="51" t="s">
        <v>896</v>
      </c>
      <c r="E88" s="50" t="s">
        <v>675</v>
      </c>
    </row>
    <row r="89" spans="1:5" ht="21.95" customHeight="1">
      <c r="A89" s="50">
        <v>87</v>
      </c>
      <c r="B89" s="50" t="s">
        <v>674</v>
      </c>
      <c r="C89" s="48" t="s">
        <v>293</v>
      </c>
      <c r="D89" s="51" t="s">
        <v>897</v>
      </c>
      <c r="E89" s="50" t="s">
        <v>675</v>
      </c>
    </row>
    <row r="90" spans="1:5" ht="21.95" customHeight="1">
      <c r="A90" s="50">
        <v>88</v>
      </c>
      <c r="B90" s="50" t="s">
        <v>674</v>
      </c>
      <c r="C90" s="54" t="s">
        <v>294</v>
      </c>
      <c r="D90" s="51" t="s">
        <v>898</v>
      </c>
      <c r="E90" s="50" t="s">
        <v>675</v>
      </c>
    </row>
    <row r="91" spans="1:5" ht="21.95" customHeight="1">
      <c r="A91" s="50">
        <v>89</v>
      </c>
      <c r="B91" s="50" t="s">
        <v>674</v>
      </c>
      <c r="C91" s="54" t="s">
        <v>295</v>
      </c>
      <c r="D91" s="51" t="s">
        <v>899</v>
      </c>
      <c r="E91" s="50" t="s">
        <v>675</v>
      </c>
    </row>
    <row r="92" spans="1:5" ht="21.95" customHeight="1">
      <c r="A92" s="50">
        <v>90</v>
      </c>
      <c r="B92" s="50" t="s">
        <v>674</v>
      </c>
      <c r="C92" s="48" t="s">
        <v>282</v>
      </c>
      <c r="D92" s="51" t="s">
        <v>900</v>
      </c>
      <c r="E92" s="50" t="s">
        <v>675</v>
      </c>
    </row>
    <row r="93" spans="1:5" ht="21.95" customHeight="1">
      <c r="A93" s="50">
        <v>91</v>
      </c>
      <c r="B93" s="50" t="s">
        <v>674</v>
      </c>
      <c r="C93" s="48" t="s">
        <v>296</v>
      </c>
      <c r="D93" s="51" t="s">
        <v>901</v>
      </c>
      <c r="E93" s="50" t="s">
        <v>675</v>
      </c>
    </row>
    <row r="94" spans="1:5" ht="21.95" customHeight="1">
      <c r="A94" s="50">
        <v>92</v>
      </c>
      <c r="B94" s="50" t="s">
        <v>674</v>
      </c>
      <c r="C94" s="48" t="s">
        <v>297</v>
      </c>
      <c r="D94" s="51" t="s">
        <v>902</v>
      </c>
      <c r="E94" s="50" t="s">
        <v>675</v>
      </c>
    </row>
    <row r="95" spans="1:5" ht="21.95" customHeight="1">
      <c r="A95" s="50">
        <v>93</v>
      </c>
      <c r="B95" s="50" t="s">
        <v>674</v>
      </c>
      <c r="C95" s="48" t="s">
        <v>298</v>
      </c>
      <c r="D95" s="51" t="s">
        <v>903</v>
      </c>
      <c r="E95" s="50" t="s">
        <v>675</v>
      </c>
    </row>
    <row r="96" spans="1:5" ht="21.95" customHeight="1">
      <c r="A96" s="50">
        <v>94</v>
      </c>
      <c r="B96" s="50" t="s">
        <v>674</v>
      </c>
      <c r="C96" s="48" t="s">
        <v>282</v>
      </c>
      <c r="D96" s="51" t="s">
        <v>904</v>
      </c>
      <c r="E96" s="50" t="s">
        <v>675</v>
      </c>
    </row>
    <row r="97" spans="1:6" ht="21.95" customHeight="1">
      <c r="A97" s="50">
        <v>95</v>
      </c>
      <c r="B97" s="50" t="s">
        <v>674</v>
      </c>
      <c r="C97" s="48" t="s">
        <v>156</v>
      </c>
      <c r="D97" s="51" t="s">
        <v>905</v>
      </c>
      <c r="E97" s="50" t="s">
        <v>675</v>
      </c>
    </row>
    <row r="98" spans="1:6" ht="21.95" customHeight="1">
      <c r="A98" s="50">
        <v>96</v>
      </c>
      <c r="B98" s="50" t="s">
        <v>674</v>
      </c>
      <c r="C98" s="51" t="s">
        <v>1449</v>
      </c>
      <c r="D98" s="51" t="s">
        <v>1450</v>
      </c>
      <c r="E98" s="50" t="s">
        <v>675</v>
      </c>
      <c r="F98" s="57" t="s">
        <v>895</v>
      </c>
    </row>
    <row r="99" spans="1:6" ht="21.95" customHeight="1">
      <c r="A99" s="50">
        <v>97</v>
      </c>
      <c r="B99" s="50" t="s">
        <v>674</v>
      </c>
      <c r="C99" s="48" t="s">
        <v>301</v>
      </c>
      <c r="D99" s="51" t="s">
        <v>907</v>
      </c>
      <c r="E99" s="50" t="s">
        <v>675</v>
      </c>
    </row>
    <row r="100" spans="1:6" ht="21.95" customHeight="1">
      <c r="A100" s="50">
        <v>98</v>
      </c>
      <c r="B100" s="50" t="s">
        <v>674</v>
      </c>
      <c r="C100" s="48" t="s">
        <v>302</v>
      </c>
      <c r="D100" s="51" t="s">
        <v>908</v>
      </c>
      <c r="E100" s="50" t="s">
        <v>675</v>
      </c>
    </row>
    <row r="101" spans="1:6" ht="21.95" customHeight="1">
      <c r="A101" s="50">
        <v>99</v>
      </c>
      <c r="B101" s="50" t="s">
        <v>674</v>
      </c>
      <c r="C101" s="48" t="s">
        <v>303</v>
      </c>
      <c r="D101" s="51" t="s">
        <v>909</v>
      </c>
      <c r="E101" s="50" t="s">
        <v>675</v>
      </c>
    </row>
    <row r="102" spans="1:6" ht="21.95" customHeight="1">
      <c r="A102" s="50">
        <v>100</v>
      </c>
      <c r="B102" s="50" t="s">
        <v>674</v>
      </c>
      <c r="C102" s="48" t="s">
        <v>304</v>
      </c>
      <c r="D102" s="51" t="s">
        <v>910</v>
      </c>
      <c r="E102" s="50" t="s">
        <v>675</v>
      </c>
    </row>
    <row r="103" spans="1:6" ht="21.95" customHeight="1">
      <c r="A103" s="50">
        <v>101</v>
      </c>
      <c r="B103" s="50" t="s">
        <v>674</v>
      </c>
      <c r="C103" s="54" t="s">
        <v>912</v>
      </c>
      <c r="D103" s="51" t="s">
        <v>911</v>
      </c>
      <c r="E103" s="50" t="s">
        <v>675</v>
      </c>
    </row>
    <row r="104" spans="1:6" ht="21.95" customHeight="1">
      <c r="A104" s="50">
        <v>102</v>
      </c>
      <c r="B104" s="50" t="s">
        <v>674</v>
      </c>
      <c r="C104" s="48" t="s">
        <v>306</v>
      </c>
      <c r="D104" s="51" t="s">
        <v>913</v>
      </c>
      <c r="E104" s="50" t="s">
        <v>675</v>
      </c>
    </row>
    <row r="105" spans="1:6" ht="21.95" customHeight="1">
      <c r="A105" s="50">
        <v>103</v>
      </c>
      <c r="B105" s="50" t="s">
        <v>674</v>
      </c>
      <c r="C105" s="48" t="s">
        <v>307</v>
      </c>
      <c r="D105" s="50" t="s">
        <v>914</v>
      </c>
      <c r="E105" s="50" t="s">
        <v>675</v>
      </c>
    </row>
    <row r="106" spans="1:6" ht="21.95" customHeight="1">
      <c r="A106" s="50">
        <v>104</v>
      </c>
      <c r="B106" s="50" t="s">
        <v>674</v>
      </c>
      <c r="C106" s="48" t="s">
        <v>308</v>
      </c>
      <c r="D106" s="51" t="s">
        <v>917</v>
      </c>
      <c r="E106" s="50" t="s">
        <v>675</v>
      </c>
    </row>
    <row r="107" spans="1:6" ht="21.95" customHeight="1">
      <c r="A107" s="50">
        <v>105</v>
      </c>
      <c r="B107" s="50" t="s">
        <v>674</v>
      </c>
      <c r="C107" s="48" t="s">
        <v>309</v>
      </c>
      <c r="D107" s="51" t="s">
        <v>918</v>
      </c>
      <c r="E107" s="50" t="s">
        <v>675</v>
      </c>
    </row>
    <row r="108" spans="1:6" ht="21.95" customHeight="1">
      <c r="A108" s="50">
        <v>106</v>
      </c>
      <c r="B108" s="50" t="s">
        <v>674</v>
      </c>
      <c r="C108" s="48" t="s">
        <v>310</v>
      </c>
      <c r="D108" s="51" t="s">
        <v>919</v>
      </c>
      <c r="E108" s="50" t="s">
        <v>675</v>
      </c>
    </row>
    <row r="109" spans="1:6" ht="21.95" customHeight="1">
      <c r="A109" s="50">
        <v>107</v>
      </c>
      <c r="B109" s="50" t="s">
        <v>674</v>
      </c>
      <c r="C109" s="48" t="s">
        <v>311</v>
      </c>
      <c r="D109" s="51" t="s">
        <v>920</v>
      </c>
      <c r="E109" s="50" t="s">
        <v>675</v>
      </c>
    </row>
    <row r="110" spans="1:6" ht="21.95" customHeight="1">
      <c r="A110" s="50">
        <v>108</v>
      </c>
      <c r="B110" s="50" t="s">
        <v>674</v>
      </c>
      <c r="C110" s="48" t="s">
        <v>312</v>
      </c>
      <c r="D110" s="51" t="s">
        <v>921</v>
      </c>
      <c r="E110" s="50" t="s">
        <v>675</v>
      </c>
    </row>
    <row r="111" spans="1:6" ht="21.95" customHeight="1">
      <c r="A111" s="50">
        <v>109</v>
      </c>
      <c r="B111" s="50" t="s">
        <v>674</v>
      </c>
      <c r="C111" s="48" t="s">
        <v>313</v>
      </c>
      <c r="D111" s="51" t="s">
        <v>922</v>
      </c>
      <c r="E111" s="50" t="s">
        <v>675</v>
      </c>
    </row>
    <row r="112" spans="1:6" ht="21.95" customHeight="1">
      <c r="A112" s="50">
        <v>110</v>
      </c>
      <c r="B112" s="50" t="s">
        <v>674</v>
      </c>
      <c r="C112" s="54" t="s">
        <v>924</v>
      </c>
      <c r="D112" s="51" t="s">
        <v>923</v>
      </c>
      <c r="E112" s="50" t="s">
        <v>675</v>
      </c>
    </row>
    <row r="113" spans="1:5" ht="21.95" customHeight="1">
      <c r="A113" s="50">
        <v>111</v>
      </c>
      <c r="B113" s="50" t="s">
        <v>674</v>
      </c>
      <c r="C113" s="48" t="s">
        <v>314</v>
      </c>
      <c r="D113" s="51" t="s">
        <v>925</v>
      </c>
      <c r="E113" s="50" t="s">
        <v>675</v>
      </c>
    </row>
    <row r="114" spans="1:5" ht="21.95" customHeight="1">
      <c r="A114" s="50">
        <v>112</v>
      </c>
      <c r="B114" s="50" t="s">
        <v>674</v>
      </c>
      <c r="C114" s="51" t="s">
        <v>927</v>
      </c>
      <c r="D114" s="51" t="s">
        <v>926</v>
      </c>
      <c r="E114" s="50" t="s">
        <v>675</v>
      </c>
    </row>
    <row r="115" spans="1:5" ht="21.95" customHeight="1">
      <c r="A115" s="50">
        <v>113</v>
      </c>
      <c r="B115" s="50" t="s">
        <v>674</v>
      </c>
      <c r="C115" s="48" t="s">
        <v>316</v>
      </c>
      <c r="D115" s="51" t="s">
        <v>928</v>
      </c>
      <c r="E115" s="50" t="s">
        <v>675</v>
      </c>
    </row>
    <row r="116" spans="1:5" ht="21.95" customHeight="1">
      <c r="A116" s="50">
        <v>114</v>
      </c>
      <c r="B116" s="50" t="s">
        <v>674</v>
      </c>
      <c r="C116" s="51" t="s">
        <v>929</v>
      </c>
      <c r="D116" s="51" t="s">
        <v>930</v>
      </c>
      <c r="E116" s="50" t="s">
        <v>675</v>
      </c>
    </row>
    <row r="117" spans="1:5" ht="21.95" customHeight="1">
      <c r="A117" s="50">
        <v>115</v>
      </c>
      <c r="B117" s="50" t="s">
        <v>674</v>
      </c>
      <c r="C117" s="48" t="s">
        <v>318</v>
      </c>
      <c r="D117" s="51" t="s">
        <v>931</v>
      </c>
      <c r="E117" s="50" t="s">
        <v>675</v>
      </c>
    </row>
    <row r="118" spans="1:5" ht="21.95" customHeight="1">
      <c r="A118" s="50">
        <v>116</v>
      </c>
      <c r="B118" s="50" t="s">
        <v>674</v>
      </c>
      <c r="C118" s="48" t="s">
        <v>319</v>
      </c>
      <c r="D118" s="51" t="s">
        <v>932</v>
      </c>
      <c r="E118" s="50" t="s">
        <v>675</v>
      </c>
    </row>
    <row r="119" spans="1:5" ht="21.95" customHeight="1">
      <c r="A119" s="50">
        <v>117</v>
      </c>
      <c r="B119" s="50" t="s">
        <v>674</v>
      </c>
      <c r="C119" s="48" t="s">
        <v>320</v>
      </c>
      <c r="D119" s="51" t="s">
        <v>933</v>
      </c>
      <c r="E119" s="50" t="s">
        <v>675</v>
      </c>
    </row>
    <row r="120" spans="1:5" ht="21.95" customHeight="1">
      <c r="A120" s="50">
        <v>118</v>
      </c>
      <c r="B120" s="50" t="s">
        <v>674</v>
      </c>
      <c r="C120" s="48" t="s">
        <v>321</v>
      </c>
      <c r="D120" s="51" t="s">
        <v>934</v>
      </c>
      <c r="E120" s="50" t="s">
        <v>675</v>
      </c>
    </row>
    <row r="121" spans="1:5" ht="21.95" customHeight="1">
      <c r="A121" s="50">
        <v>119</v>
      </c>
      <c r="B121" s="50" t="s">
        <v>674</v>
      </c>
      <c r="C121" s="48" t="s">
        <v>322</v>
      </c>
      <c r="D121" s="51" t="s">
        <v>935</v>
      </c>
      <c r="E121" s="50" t="s">
        <v>675</v>
      </c>
    </row>
    <row r="122" spans="1:5" ht="21.95" customHeight="1">
      <c r="A122" s="50">
        <v>120</v>
      </c>
      <c r="B122" s="50" t="s">
        <v>674</v>
      </c>
      <c r="C122" s="54" t="s">
        <v>323</v>
      </c>
      <c r="D122" s="51" t="s">
        <v>936</v>
      </c>
      <c r="E122" s="50" t="s">
        <v>675</v>
      </c>
    </row>
    <row r="123" spans="1:5" ht="21.95" customHeight="1">
      <c r="A123" s="50">
        <v>121</v>
      </c>
      <c r="B123" s="50" t="s">
        <v>674</v>
      </c>
      <c r="C123" s="48" t="s">
        <v>324</v>
      </c>
      <c r="D123" s="51" t="s">
        <v>937</v>
      </c>
      <c r="E123" s="50" t="s">
        <v>675</v>
      </c>
    </row>
    <row r="124" spans="1:5" ht="21.95" customHeight="1">
      <c r="A124" s="50">
        <v>122</v>
      </c>
      <c r="B124" s="50" t="s">
        <v>674</v>
      </c>
      <c r="C124" s="54" t="s">
        <v>939</v>
      </c>
      <c r="D124" s="51" t="s">
        <v>938</v>
      </c>
      <c r="E124" s="50" t="s">
        <v>675</v>
      </c>
    </row>
    <row r="125" spans="1:5" ht="21.95" customHeight="1">
      <c r="A125" s="50">
        <v>123</v>
      </c>
      <c r="B125" s="50" t="s">
        <v>674</v>
      </c>
      <c r="C125" s="48" t="s">
        <v>326</v>
      </c>
      <c r="D125" s="51" t="s">
        <v>940</v>
      </c>
      <c r="E125" s="50" t="s">
        <v>675</v>
      </c>
    </row>
    <row r="126" spans="1:5" ht="21.95" customHeight="1">
      <c r="A126" s="50">
        <v>124</v>
      </c>
      <c r="B126" s="50" t="s">
        <v>674</v>
      </c>
      <c r="C126" s="51" t="s">
        <v>941</v>
      </c>
      <c r="D126" s="51" t="s">
        <v>942</v>
      </c>
      <c r="E126" s="50" t="s">
        <v>675</v>
      </c>
    </row>
    <row r="127" spans="1:5" ht="21.95" customHeight="1">
      <c r="A127" s="50">
        <v>125</v>
      </c>
      <c r="B127" s="50" t="s">
        <v>674</v>
      </c>
      <c r="C127" s="48" t="s">
        <v>328</v>
      </c>
      <c r="D127" s="51" t="s">
        <v>943</v>
      </c>
      <c r="E127" s="50" t="s">
        <v>675</v>
      </c>
    </row>
    <row r="128" spans="1:5" ht="21.95" customHeight="1">
      <c r="A128" s="50">
        <v>126</v>
      </c>
      <c r="B128" s="50" t="s">
        <v>674</v>
      </c>
      <c r="C128" s="54" t="s">
        <v>944</v>
      </c>
      <c r="D128" s="51" t="s">
        <v>945</v>
      </c>
      <c r="E128" s="50" t="s">
        <v>675</v>
      </c>
    </row>
    <row r="129" spans="1:6" ht="21.95" customHeight="1">
      <c r="A129" s="50">
        <v>127</v>
      </c>
      <c r="B129" s="50" t="s">
        <v>674</v>
      </c>
      <c r="C129" s="48" t="s">
        <v>331</v>
      </c>
      <c r="D129" s="51" t="s">
        <v>1447</v>
      </c>
      <c r="E129" s="50" t="s">
        <v>675</v>
      </c>
      <c r="F129" s="56"/>
    </row>
    <row r="130" spans="1:6" ht="21.95" customHeight="1">
      <c r="A130" s="50">
        <v>128</v>
      </c>
      <c r="B130" s="50" t="s">
        <v>674</v>
      </c>
      <c r="C130" s="48" t="s">
        <v>332</v>
      </c>
      <c r="D130" s="51" t="s">
        <v>946</v>
      </c>
      <c r="E130" s="50" t="s">
        <v>675</v>
      </c>
    </row>
    <row r="131" spans="1:6" ht="21.95" customHeight="1">
      <c r="A131" s="50">
        <v>129</v>
      </c>
      <c r="B131" s="50" t="s">
        <v>674</v>
      </c>
      <c r="C131" s="48" t="s">
        <v>333</v>
      </c>
      <c r="D131" s="51" t="s">
        <v>947</v>
      </c>
      <c r="E131" s="50" t="s">
        <v>675</v>
      </c>
    </row>
    <row r="132" spans="1:6" ht="21.95" customHeight="1">
      <c r="A132" s="50">
        <v>130</v>
      </c>
      <c r="B132" s="50" t="s">
        <v>674</v>
      </c>
      <c r="C132" s="48" t="s">
        <v>334</v>
      </c>
      <c r="D132" s="51" t="s">
        <v>948</v>
      </c>
      <c r="E132" s="50" t="s">
        <v>675</v>
      </c>
    </row>
    <row r="133" spans="1:6" ht="21.95" customHeight="1">
      <c r="A133" s="50">
        <v>131</v>
      </c>
      <c r="B133" s="50" t="s">
        <v>674</v>
      </c>
      <c r="C133" s="48" t="s">
        <v>335</v>
      </c>
      <c r="D133" s="51" t="s">
        <v>949</v>
      </c>
      <c r="E133" s="50" t="s">
        <v>675</v>
      </c>
    </row>
    <row r="134" spans="1:6" ht="21.95" customHeight="1">
      <c r="A134" s="50">
        <v>132</v>
      </c>
      <c r="B134" s="50" t="s">
        <v>674</v>
      </c>
      <c r="C134" s="54" t="s">
        <v>336</v>
      </c>
      <c r="D134" s="51" t="s">
        <v>950</v>
      </c>
      <c r="E134" s="50" t="s">
        <v>675</v>
      </c>
    </row>
    <row r="135" spans="1:6" ht="21.95" customHeight="1">
      <c r="A135" s="50">
        <v>133</v>
      </c>
      <c r="B135" s="50" t="s">
        <v>674</v>
      </c>
      <c r="C135" s="48" t="s">
        <v>337</v>
      </c>
      <c r="D135" s="51" t="s">
        <v>951</v>
      </c>
      <c r="E135" s="50" t="s">
        <v>675</v>
      </c>
    </row>
    <row r="136" spans="1:6" ht="21.95" customHeight="1">
      <c r="A136" s="50">
        <v>134</v>
      </c>
      <c r="B136" s="50" t="s">
        <v>674</v>
      </c>
      <c r="C136" s="48" t="s">
        <v>338</v>
      </c>
      <c r="D136" s="51" t="s">
        <v>952</v>
      </c>
      <c r="E136" s="50" t="s">
        <v>675</v>
      </c>
    </row>
    <row r="137" spans="1:6" ht="21.95" customHeight="1">
      <c r="A137" s="50">
        <v>135</v>
      </c>
      <c r="B137" s="50" t="s">
        <v>674</v>
      </c>
      <c r="C137" s="48" t="s">
        <v>339</v>
      </c>
      <c r="D137" s="51" t="s">
        <v>953</v>
      </c>
      <c r="E137" s="50" t="s">
        <v>675</v>
      </c>
    </row>
    <row r="138" spans="1:6" ht="21.95" customHeight="1">
      <c r="A138" s="50">
        <v>136</v>
      </c>
      <c r="B138" s="50" t="s">
        <v>674</v>
      </c>
      <c r="C138" s="48" t="s">
        <v>340</v>
      </c>
      <c r="D138" s="51" t="s">
        <v>954</v>
      </c>
      <c r="E138" s="50" t="s">
        <v>675</v>
      </c>
    </row>
    <row r="139" spans="1:6" ht="21.95" customHeight="1">
      <c r="A139" s="50">
        <v>137</v>
      </c>
      <c r="B139" s="50" t="s">
        <v>674</v>
      </c>
      <c r="C139" s="48" t="s">
        <v>341</v>
      </c>
      <c r="D139" s="51" t="s">
        <v>955</v>
      </c>
      <c r="E139" s="50" t="s">
        <v>675</v>
      </c>
    </row>
    <row r="140" spans="1:6" ht="21.95" customHeight="1">
      <c r="A140" s="50">
        <v>138</v>
      </c>
      <c r="B140" s="50" t="s">
        <v>674</v>
      </c>
      <c r="C140" s="48" t="s">
        <v>342</v>
      </c>
      <c r="D140" s="51" t="s">
        <v>956</v>
      </c>
      <c r="E140" s="50" t="s">
        <v>675</v>
      </c>
    </row>
    <row r="141" spans="1:6" ht="21.95" customHeight="1">
      <c r="A141" s="50">
        <v>139</v>
      </c>
      <c r="B141" s="50" t="s">
        <v>674</v>
      </c>
      <c r="C141" s="48" t="s">
        <v>343</v>
      </c>
      <c r="D141" s="51" t="s">
        <v>957</v>
      </c>
      <c r="E141" s="50" t="s">
        <v>675</v>
      </c>
    </row>
    <row r="142" spans="1:6" ht="21.95" customHeight="1">
      <c r="A142" s="50">
        <v>140</v>
      </c>
      <c r="B142" s="50" t="s">
        <v>674</v>
      </c>
      <c r="C142" s="48" t="s">
        <v>344</v>
      </c>
      <c r="D142" s="51" t="s">
        <v>958</v>
      </c>
      <c r="E142" s="50" t="s">
        <v>675</v>
      </c>
    </row>
    <row r="143" spans="1:6" ht="21.95" customHeight="1">
      <c r="A143" s="50">
        <v>141</v>
      </c>
      <c r="B143" s="50" t="s">
        <v>674</v>
      </c>
      <c r="C143" s="48" t="s">
        <v>345</v>
      </c>
      <c r="D143" s="51" t="s">
        <v>959</v>
      </c>
      <c r="E143" s="50" t="s">
        <v>675</v>
      </c>
    </row>
    <row r="144" spans="1:6" ht="21.95" customHeight="1">
      <c r="A144" s="50">
        <v>142</v>
      </c>
      <c r="B144" s="50" t="s">
        <v>674</v>
      </c>
      <c r="C144" s="48" t="s">
        <v>346</v>
      </c>
      <c r="D144" s="51" t="s">
        <v>960</v>
      </c>
      <c r="E144" s="50" t="s">
        <v>675</v>
      </c>
    </row>
    <row r="145" spans="1:5" ht="21.95" customHeight="1">
      <c r="A145" s="50">
        <v>143</v>
      </c>
      <c r="B145" s="50" t="s">
        <v>674</v>
      </c>
      <c r="C145" s="48" t="s">
        <v>347</v>
      </c>
      <c r="D145" s="51" t="s">
        <v>961</v>
      </c>
      <c r="E145" s="50" t="s">
        <v>675</v>
      </c>
    </row>
    <row r="146" spans="1:5" ht="21.95" customHeight="1">
      <c r="A146" s="50">
        <v>144</v>
      </c>
      <c r="B146" s="50" t="s">
        <v>674</v>
      </c>
      <c r="C146" s="48" t="s">
        <v>348</v>
      </c>
      <c r="D146" s="51" t="s">
        <v>962</v>
      </c>
      <c r="E146" s="50" t="s">
        <v>675</v>
      </c>
    </row>
    <row r="147" spans="1:5" ht="21.95" customHeight="1">
      <c r="A147" s="50">
        <v>145</v>
      </c>
      <c r="B147" s="50" t="s">
        <v>674</v>
      </c>
      <c r="C147" s="54" t="s">
        <v>964</v>
      </c>
      <c r="D147" s="51" t="s">
        <v>963</v>
      </c>
      <c r="E147" s="50" t="s">
        <v>675</v>
      </c>
    </row>
    <row r="148" spans="1:5" ht="21.95" customHeight="1">
      <c r="A148" s="50">
        <v>146</v>
      </c>
      <c r="B148" s="50" t="s">
        <v>674</v>
      </c>
      <c r="C148" s="48" t="s">
        <v>350</v>
      </c>
      <c r="D148" s="51" t="s">
        <v>965</v>
      </c>
      <c r="E148" s="50" t="s">
        <v>675</v>
      </c>
    </row>
    <row r="149" spans="1:5" ht="21.95" customHeight="1">
      <c r="A149" s="50">
        <v>147</v>
      </c>
      <c r="B149" s="50" t="s">
        <v>674</v>
      </c>
      <c r="C149" s="54" t="s">
        <v>351</v>
      </c>
      <c r="D149" s="51" t="s">
        <v>966</v>
      </c>
      <c r="E149" s="50" t="s">
        <v>675</v>
      </c>
    </row>
    <row r="150" spans="1:5" ht="21.95" customHeight="1">
      <c r="A150" s="50">
        <v>148</v>
      </c>
      <c r="B150" s="50" t="s">
        <v>674</v>
      </c>
      <c r="C150" s="48" t="s">
        <v>352</v>
      </c>
      <c r="D150" s="51" t="s">
        <v>967</v>
      </c>
      <c r="E150" s="50" t="s">
        <v>675</v>
      </c>
    </row>
    <row r="151" spans="1:5" ht="21.95" customHeight="1">
      <c r="A151" s="50">
        <v>149</v>
      </c>
      <c r="B151" s="50" t="s">
        <v>674</v>
      </c>
      <c r="C151" s="48" t="s">
        <v>353</v>
      </c>
      <c r="D151" s="51" t="s">
        <v>968</v>
      </c>
      <c r="E151" s="50" t="s">
        <v>675</v>
      </c>
    </row>
    <row r="152" spans="1:5" ht="21.95" customHeight="1">
      <c r="A152" s="50">
        <v>150</v>
      </c>
      <c r="B152" s="50" t="s">
        <v>674</v>
      </c>
      <c r="C152" s="48" t="s">
        <v>354</v>
      </c>
      <c r="D152" s="51" t="s">
        <v>969</v>
      </c>
      <c r="E152" s="50" t="s">
        <v>675</v>
      </c>
    </row>
    <row r="153" spans="1:5" ht="21.95" customHeight="1">
      <c r="A153" s="50">
        <v>151</v>
      </c>
      <c r="B153" s="50" t="s">
        <v>674</v>
      </c>
      <c r="C153" s="48" t="s">
        <v>355</v>
      </c>
      <c r="D153" s="51" t="s">
        <v>970</v>
      </c>
      <c r="E153" s="50" t="s">
        <v>675</v>
      </c>
    </row>
    <row r="154" spans="1:5" ht="21.95" customHeight="1">
      <c r="A154" s="50">
        <v>152</v>
      </c>
      <c r="B154" s="50" t="s">
        <v>674</v>
      </c>
      <c r="C154" s="48" t="s">
        <v>356</v>
      </c>
      <c r="D154" s="51" t="s">
        <v>971</v>
      </c>
      <c r="E154" s="50" t="s">
        <v>675</v>
      </c>
    </row>
    <row r="155" spans="1:5" ht="21.95" customHeight="1">
      <c r="A155" s="50">
        <v>153</v>
      </c>
      <c r="B155" s="50" t="s">
        <v>674</v>
      </c>
      <c r="C155" s="48" t="s">
        <v>357</v>
      </c>
      <c r="D155" s="51" t="s">
        <v>972</v>
      </c>
      <c r="E155" s="50" t="s">
        <v>675</v>
      </c>
    </row>
    <row r="156" spans="1:5" ht="21.95" customHeight="1">
      <c r="A156" s="50">
        <v>154</v>
      </c>
      <c r="B156" s="50" t="s">
        <v>674</v>
      </c>
      <c r="C156" s="48" t="s">
        <v>282</v>
      </c>
      <c r="D156" s="51" t="s">
        <v>973</v>
      </c>
      <c r="E156" s="50" t="s">
        <v>675</v>
      </c>
    </row>
    <row r="157" spans="1:5" ht="21.95" customHeight="1">
      <c r="A157" s="50">
        <v>155</v>
      </c>
      <c r="B157" s="50" t="s">
        <v>674</v>
      </c>
      <c r="C157" s="48" t="s">
        <v>358</v>
      </c>
      <c r="D157" s="51" t="s">
        <v>974</v>
      </c>
      <c r="E157" s="50" t="s">
        <v>675</v>
      </c>
    </row>
    <row r="158" spans="1:5" ht="21.95" customHeight="1">
      <c r="A158" s="50">
        <v>156</v>
      </c>
      <c r="B158" s="50" t="s">
        <v>674</v>
      </c>
      <c r="C158" s="48" t="s">
        <v>359</v>
      </c>
      <c r="D158" s="51" t="s">
        <v>975</v>
      </c>
      <c r="E158" s="50" t="s">
        <v>675</v>
      </c>
    </row>
    <row r="159" spans="1:5" ht="21.95" customHeight="1">
      <c r="A159" s="50">
        <v>157</v>
      </c>
      <c r="B159" s="50" t="s">
        <v>674</v>
      </c>
      <c r="C159" s="48" t="s">
        <v>360</v>
      </c>
      <c r="D159" s="51" t="s">
        <v>976</v>
      </c>
      <c r="E159" s="50" t="s">
        <v>675</v>
      </c>
    </row>
    <row r="160" spans="1:5" ht="21.95" customHeight="1">
      <c r="A160" s="50">
        <v>158</v>
      </c>
      <c r="B160" s="50" t="s">
        <v>674</v>
      </c>
      <c r="C160" s="48" t="s">
        <v>339</v>
      </c>
      <c r="D160" s="51" t="s">
        <v>977</v>
      </c>
      <c r="E160" s="50" t="s">
        <v>675</v>
      </c>
    </row>
    <row r="161" spans="1:5" ht="21.95" customHeight="1">
      <c r="A161" s="50">
        <v>159</v>
      </c>
      <c r="B161" s="50" t="s">
        <v>674</v>
      </c>
      <c r="C161" s="48" t="s">
        <v>361</v>
      </c>
      <c r="D161" s="51" t="s">
        <v>978</v>
      </c>
      <c r="E161" s="50" t="s">
        <v>675</v>
      </c>
    </row>
    <row r="162" spans="1:5" ht="21.95" customHeight="1">
      <c r="A162" s="50">
        <v>160</v>
      </c>
      <c r="B162" s="50" t="s">
        <v>674</v>
      </c>
      <c r="C162" s="48" t="s">
        <v>362</v>
      </c>
      <c r="D162" s="51" t="s">
        <v>979</v>
      </c>
      <c r="E162" s="50" t="s">
        <v>675</v>
      </c>
    </row>
    <row r="163" spans="1:5" ht="21.95" customHeight="1">
      <c r="A163" s="50">
        <v>161</v>
      </c>
      <c r="B163" s="50" t="s">
        <v>674</v>
      </c>
      <c r="C163" s="48" t="s">
        <v>363</v>
      </c>
      <c r="D163" s="51" t="s">
        <v>980</v>
      </c>
      <c r="E163" s="50" t="s">
        <v>675</v>
      </c>
    </row>
    <row r="164" spans="1:5" ht="21.95" customHeight="1">
      <c r="A164" s="50">
        <v>162</v>
      </c>
      <c r="B164" s="50" t="s">
        <v>674</v>
      </c>
      <c r="C164" s="48" t="s">
        <v>364</v>
      </c>
      <c r="D164" s="51" t="s">
        <v>981</v>
      </c>
      <c r="E164" s="50" t="s">
        <v>675</v>
      </c>
    </row>
    <row r="165" spans="1:5" ht="21.95" customHeight="1">
      <c r="A165" s="50">
        <v>163</v>
      </c>
      <c r="B165" s="50" t="s">
        <v>674</v>
      </c>
      <c r="C165" s="48" t="s">
        <v>366</v>
      </c>
      <c r="D165" s="51" t="s">
        <v>985</v>
      </c>
      <c r="E165" s="50" t="s">
        <v>675</v>
      </c>
    </row>
    <row r="166" spans="1:5" ht="21.95" customHeight="1">
      <c r="A166" s="50">
        <v>164</v>
      </c>
      <c r="B166" s="50" t="s">
        <v>674</v>
      </c>
      <c r="C166" s="48" t="s">
        <v>367</v>
      </c>
      <c r="D166" s="51" t="s">
        <v>982</v>
      </c>
      <c r="E166" s="50" t="s">
        <v>675</v>
      </c>
    </row>
    <row r="167" spans="1:5" ht="21.95" customHeight="1">
      <c r="A167" s="50">
        <v>165</v>
      </c>
      <c r="B167" s="50" t="s">
        <v>674</v>
      </c>
      <c r="C167" s="54" t="s">
        <v>984</v>
      </c>
      <c r="D167" s="51" t="s">
        <v>983</v>
      </c>
      <c r="E167" s="50" t="s">
        <v>675</v>
      </c>
    </row>
    <row r="168" spans="1:5" ht="21.95" customHeight="1">
      <c r="A168" s="50">
        <v>166</v>
      </c>
      <c r="B168" s="50" t="s">
        <v>674</v>
      </c>
      <c r="C168" s="48" t="s">
        <v>369</v>
      </c>
      <c r="D168" s="51" t="s">
        <v>986</v>
      </c>
      <c r="E168" s="50" t="s">
        <v>675</v>
      </c>
    </row>
    <row r="169" spans="1:5" ht="21.95" customHeight="1">
      <c r="A169" s="50">
        <v>167</v>
      </c>
      <c r="B169" s="50" t="s">
        <v>674</v>
      </c>
      <c r="C169" s="48" t="s">
        <v>370</v>
      </c>
      <c r="D169" s="51" t="s">
        <v>987</v>
      </c>
      <c r="E169" s="50" t="s">
        <v>675</v>
      </c>
    </row>
    <row r="170" spans="1:5" ht="21.95" customHeight="1">
      <c r="A170" s="50">
        <v>168</v>
      </c>
      <c r="B170" s="50" t="s">
        <v>674</v>
      </c>
      <c r="C170" s="48" t="s">
        <v>371</v>
      </c>
      <c r="D170" s="51" t="s">
        <v>988</v>
      </c>
      <c r="E170" s="50" t="s">
        <v>675</v>
      </c>
    </row>
    <row r="171" spans="1:5" ht="21.95" customHeight="1">
      <c r="A171" s="50">
        <v>169</v>
      </c>
      <c r="B171" s="50" t="s">
        <v>674</v>
      </c>
      <c r="C171" s="48" t="s">
        <v>372</v>
      </c>
      <c r="D171" s="51" t="s">
        <v>989</v>
      </c>
      <c r="E171" s="50" t="s">
        <v>675</v>
      </c>
    </row>
    <row r="172" spans="1:5" ht="21.95" customHeight="1">
      <c r="A172" s="50">
        <v>170</v>
      </c>
      <c r="B172" s="50" t="s">
        <v>674</v>
      </c>
      <c r="C172" s="48" t="s">
        <v>373</v>
      </c>
      <c r="D172" s="51" t="s">
        <v>990</v>
      </c>
      <c r="E172" s="50" t="s">
        <v>675</v>
      </c>
    </row>
    <row r="173" spans="1:5" ht="21.95" customHeight="1">
      <c r="A173" s="50">
        <v>171</v>
      </c>
      <c r="B173" s="50" t="s">
        <v>674</v>
      </c>
      <c r="C173" s="48" t="s">
        <v>374</v>
      </c>
      <c r="D173" s="51" t="s">
        <v>991</v>
      </c>
      <c r="E173" s="50" t="s">
        <v>675</v>
      </c>
    </row>
    <row r="174" spans="1:5" ht="21.95" customHeight="1">
      <c r="A174" s="50">
        <v>172</v>
      </c>
      <c r="B174" s="50" t="s">
        <v>674</v>
      </c>
      <c r="C174" s="48" t="s">
        <v>375</v>
      </c>
      <c r="D174" s="51" t="s">
        <v>992</v>
      </c>
      <c r="E174" s="50" t="s">
        <v>675</v>
      </c>
    </row>
    <row r="175" spans="1:5" ht="21.95" customHeight="1">
      <c r="A175" s="50">
        <v>173</v>
      </c>
      <c r="B175" s="50" t="s">
        <v>674</v>
      </c>
      <c r="C175" s="54" t="s">
        <v>376</v>
      </c>
      <c r="D175" s="51" t="s">
        <v>993</v>
      </c>
      <c r="E175" s="50" t="s">
        <v>675</v>
      </c>
    </row>
    <row r="176" spans="1:5" ht="21.95" customHeight="1">
      <c r="A176" s="50">
        <v>174</v>
      </c>
      <c r="B176" s="50" t="s">
        <v>674</v>
      </c>
      <c r="C176" s="48" t="s">
        <v>377</v>
      </c>
      <c r="D176" s="51" t="s">
        <v>994</v>
      </c>
      <c r="E176" s="50" t="s">
        <v>675</v>
      </c>
    </row>
    <row r="177" spans="1:5" ht="21.95" customHeight="1">
      <c r="A177" s="50">
        <v>175</v>
      </c>
      <c r="B177" s="50" t="s">
        <v>674</v>
      </c>
      <c r="C177" s="48" t="s">
        <v>378</v>
      </c>
      <c r="D177" s="51" t="s">
        <v>995</v>
      </c>
      <c r="E177" s="50" t="s">
        <v>675</v>
      </c>
    </row>
    <row r="178" spans="1:5" ht="21.95" customHeight="1">
      <c r="A178" s="50">
        <v>176</v>
      </c>
      <c r="B178" s="50" t="s">
        <v>674</v>
      </c>
      <c r="C178" s="48" t="s">
        <v>379</v>
      </c>
      <c r="D178" s="51" t="s">
        <v>996</v>
      </c>
      <c r="E178" s="50" t="s">
        <v>675</v>
      </c>
    </row>
    <row r="179" spans="1:5" ht="21.95" customHeight="1">
      <c r="A179" s="50">
        <v>177</v>
      </c>
      <c r="B179" s="50" t="s">
        <v>674</v>
      </c>
      <c r="C179" s="48" t="s">
        <v>380</v>
      </c>
      <c r="D179" s="51" t="s">
        <v>997</v>
      </c>
      <c r="E179" s="50" t="s">
        <v>675</v>
      </c>
    </row>
    <row r="180" spans="1:5" ht="21.95" customHeight="1">
      <c r="A180" s="50">
        <v>178</v>
      </c>
      <c r="B180" s="50" t="s">
        <v>674</v>
      </c>
      <c r="C180" s="51" t="s">
        <v>998</v>
      </c>
      <c r="D180" s="51" t="s">
        <v>999</v>
      </c>
      <c r="E180" s="50" t="s">
        <v>675</v>
      </c>
    </row>
    <row r="181" spans="1:5" ht="21.95" customHeight="1">
      <c r="A181" s="50">
        <v>179</v>
      </c>
      <c r="B181" s="50" t="s">
        <v>674</v>
      </c>
      <c r="C181" s="54" t="s">
        <v>382</v>
      </c>
      <c r="D181" s="51" t="s">
        <v>1000</v>
      </c>
      <c r="E181" s="50" t="s">
        <v>675</v>
      </c>
    </row>
    <row r="182" spans="1:5" ht="21.95" customHeight="1">
      <c r="A182" s="50">
        <v>180</v>
      </c>
      <c r="B182" s="50" t="s">
        <v>674</v>
      </c>
      <c r="C182" s="48" t="s">
        <v>383</v>
      </c>
      <c r="D182" s="51" t="s">
        <v>1001</v>
      </c>
      <c r="E182" s="50" t="s">
        <v>675</v>
      </c>
    </row>
    <row r="183" spans="1:5" ht="21.95" customHeight="1">
      <c r="A183" s="50">
        <v>181</v>
      </c>
      <c r="B183" s="50" t="s">
        <v>674</v>
      </c>
      <c r="C183" s="48" t="s">
        <v>384</v>
      </c>
      <c r="D183" s="51" t="s">
        <v>1002</v>
      </c>
      <c r="E183" s="50" t="s">
        <v>675</v>
      </c>
    </row>
    <row r="184" spans="1:5" ht="21.95" customHeight="1">
      <c r="A184" s="50">
        <v>182</v>
      </c>
      <c r="B184" s="50" t="s">
        <v>674</v>
      </c>
      <c r="C184" s="48" t="s">
        <v>385</v>
      </c>
      <c r="D184" s="51" t="s">
        <v>1003</v>
      </c>
      <c r="E184" s="50" t="s">
        <v>675</v>
      </c>
    </row>
    <row r="185" spans="1:5" ht="21.95" customHeight="1">
      <c r="A185" s="50">
        <v>183</v>
      </c>
      <c r="B185" s="50" t="s">
        <v>674</v>
      </c>
      <c r="C185" s="48" t="s">
        <v>386</v>
      </c>
      <c r="D185" s="51" t="s">
        <v>1004</v>
      </c>
      <c r="E185" s="50" t="s">
        <v>675</v>
      </c>
    </row>
    <row r="186" spans="1:5" ht="21.95" customHeight="1">
      <c r="A186" s="50">
        <v>184</v>
      </c>
      <c r="B186" s="50" t="s">
        <v>674</v>
      </c>
      <c r="C186" s="48" t="s">
        <v>387</v>
      </c>
      <c r="D186" s="51" t="s">
        <v>1005</v>
      </c>
      <c r="E186" s="50" t="s">
        <v>675</v>
      </c>
    </row>
    <row r="187" spans="1:5" ht="21.95" customHeight="1">
      <c r="A187" s="50">
        <v>185</v>
      </c>
      <c r="B187" s="50" t="s">
        <v>674</v>
      </c>
      <c r="C187" s="51" t="s">
        <v>1006</v>
      </c>
      <c r="D187" s="51" t="s">
        <v>1007</v>
      </c>
      <c r="E187" s="50" t="s">
        <v>675</v>
      </c>
    </row>
    <row r="188" spans="1:5" ht="21.95" customHeight="1">
      <c r="A188" s="50">
        <v>186</v>
      </c>
      <c r="B188" s="50" t="s">
        <v>674</v>
      </c>
      <c r="C188" s="48" t="s">
        <v>366</v>
      </c>
      <c r="D188" s="51" t="s">
        <v>1008</v>
      </c>
      <c r="E188" s="50" t="s">
        <v>675</v>
      </c>
    </row>
    <row r="189" spans="1:5" ht="21.95" customHeight="1">
      <c r="A189" s="50">
        <v>187</v>
      </c>
      <c r="B189" s="50" t="s">
        <v>674</v>
      </c>
      <c r="C189" s="48" t="s">
        <v>389</v>
      </c>
      <c r="D189" s="51" t="s">
        <v>1009</v>
      </c>
      <c r="E189" s="50" t="s">
        <v>675</v>
      </c>
    </row>
    <row r="190" spans="1:5" ht="21.95" customHeight="1">
      <c r="A190" s="50">
        <v>188</v>
      </c>
      <c r="B190" s="50" t="s">
        <v>674</v>
      </c>
      <c r="C190" s="48" t="s">
        <v>390</v>
      </c>
      <c r="D190" s="51" t="s">
        <v>1010</v>
      </c>
      <c r="E190" s="50" t="s">
        <v>675</v>
      </c>
    </row>
    <row r="191" spans="1:5" ht="21.95" customHeight="1">
      <c r="A191" s="50">
        <v>189</v>
      </c>
      <c r="B191" s="50" t="s">
        <v>674</v>
      </c>
      <c r="C191" s="54" t="s">
        <v>391</v>
      </c>
      <c r="D191" s="51" t="s">
        <v>1011</v>
      </c>
      <c r="E191" s="50" t="s">
        <v>675</v>
      </c>
    </row>
    <row r="192" spans="1:5" ht="21.95" customHeight="1">
      <c r="A192" s="50">
        <v>190</v>
      </c>
      <c r="B192" s="50" t="s">
        <v>674</v>
      </c>
      <c r="C192" s="48" t="s">
        <v>392</v>
      </c>
      <c r="D192" s="51" t="s">
        <v>1012</v>
      </c>
      <c r="E192" s="50" t="s">
        <v>675</v>
      </c>
    </row>
    <row r="193" spans="1:5" ht="21.95" customHeight="1">
      <c r="A193" s="50">
        <v>191</v>
      </c>
      <c r="B193" s="50" t="s">
        <v>674</v>
      </c>
      <c r="C193" s="51" t="s">
        <v>1013</v>
      </c>
      <c r="D193" s="51" t="s">
        <v>1014</v>
      </c>
      <c r="E193" s="50" t="s">
        <v>675</v>
      </c>
    </row>
    <row r="194" spans="1:5" ht="21.95" customHeight="1">
      <c r="A194" s="50">
        <v>192</v>
      </c>
      <c r="B194" s="50" t="s">
        <v>674</v>
      </c>
      <c r="C194" s="48" t="s">
        <v>394</v>
      </c>
      <c r="D194" s="51" t="s">
        <v>1015</v>
      </c>
      <c r="E194" s="50" t="s">
        <v>675</v>
      </c>
    </row>
    <row r="195" spans="1:5" ht="21.95" customHeight="1">
      <c r="A195" s="50">
        <v>193</v>
      </c>
      <c r="B195" s="50" t="s">
        <v>674</v>
      </c>
      <c r="C195" s="48" t="s">
        <v>395</v>
      </c>
      <c r="D195" s="51" t="s">
        <v>1016</v>
      </c>
      <c r="E195" s="50" t="s">
        <v>675</v>
      </c>
    </row>
    <row r="196" spans="1:5" ht="21.95" customHeight="1">
      <c r="A196" s="50">
        <v>194</v>
      </c>
      <c r="B196" s="50" t="s">
        <v>674</v>
      </c>
      <c r="C196" s="48" t="s">
        <v>396</v>
      </c>
      <c r="D196" s="51" t="s">
        <v>1017</v>
      </c>
      <c r="E196" s="50" t="s">
        <v>675</v>
      </c>
    </row>
    <row r="197" spans="1:5" ht="21.95" customHeight="1">
      <c r="A197" s="50">
        <v>195</v>
      </c>
      <c r="B197" s="50" t="s">
        <v>674</v>
      </c>
      <c r="C197" s="48" t="s">
        <v>397</v>
      </c>
      <c r="D197" s="51" t="s">
        <v>1018</v>
      </c>
      <c r="E197" s="50" t="s">
        <v>675</v>
      </c>
    </row>
    <row r="198" spans="1:5" ht="21.95" customHeight="1">
      <c r="A198" s="50">
        <v>196</v>
      </c>
      <c r="B198" s="50" t="s">
        <v>674</v>
      </c>
      <c r="C198" s="48" t="s">
        <v>398</v>
      </c>
      <c r="D198" s="51" t="s">
        <v>1019</v>
      </c>
      <c r="E198" s="50" t="s">
        <v>675</v>
      </c>
    </row>
    <row r="199" spans="1:5" ht="21.95" customHeight="1">
      <c r="A199" s="50">
        <v>197</v>
      </c>
      <c r="B199" s="50" t="s">
        <v>674</v>
      </c>
      <c r="C199" s="51" t="s">
        <v>1020</v>
      </c>
      <c r="D199" s="51" t="s">
        <v>1021</v>
      </c>
      <c r="E199" s="50" t="s">
        <v>675</v>
      </c>
    </row>
    <row r="200" spans="1:5" ht="21.95" customHeight="1">
      <c r="A200" s="50">
        <v>198</v>
      </c>
      <c r="B200" s="50" t="s">
        <v>674</v>
      </c>
      <c r="C200" s="48" t="s">
        <v>400</v>
      </c>
      <c r="D200" s="51" t="s">
        <v>1022</v>
      </c>
      <c r="E200" s="50" t="s">
        <v>675</v>
      </c>
    </row>
    <row r="201" spans="1:5" ht="21.95" customHeight="1">
      <c r="A201" s="50">
        <v>199</v>
      </c>
      <c r="B201" s="50" t="s">
        <v>674</v>
      </c>
      <c r="C201" s="48" t="s">
        <v>401</v>
      </c>
      <c r="D201" s="51" t="s">
        <v>1023</v>
      </c>
      <c r="E201" s="50" t="s">
        <v>675</v>
      </c>
    </row>
    <row r="202" spans="1:5" ht="21.95" customHeight="1">
      <c r="A202" s="50">
        <v>200</v>
      </c>
      <c r="B202" s="50" t="s">
        <v>674</v>
      </c>
      <c r="C202" s="48" t="s">
        <v>402</v>
      </c>
      <c r="D202" s="51" t="s">
        <v>1024</v>
      </c>
      <c r="E202" s="50" t="s">
        <v>675</v>
      </c>
    </row>
    <row r="203" spans="1:5" ht="21.95" customHeight="1">
      <c r="A203" s="50">
        <v>201</v>
      </c>
      <c r="B203" s="50" t="s">
        <v>674</v>
      </c>
      <c r="C203" s="48" t="s">
        <v>403</v>
      </c>
      <c r="D203" s="51" t="s">
        <v>1025</v>
      </c>
      <c r="E203" s="50" t="s">
        <v>675</v>
      </c>
    </row>
    <row r="204" spans="1:5" ht="21.95" customHeight="1">
      <c r="A204" s="50">
        <v>202</v>
      </c>
      <c r="B204" s="50" t="s">
        <v>674</v>
      </c>
      <c r="C204" s="48" t="s">
        <v>404</v>
      </c>
      <c r="D204" s="51" t="s">
        <v>1026</v>
      </c>
      <c r="E204" s="50" t="s">
        <v>675</v>
      </c>
    </row>
    <row r="205" spans="1:5" ht="21.95" customHeight="1">
      <c r="A205" s="50">
        <v>203</v>
      </c>
      <c r="B205" s="50" t="s">
        <v>674</v>
      </c>
      <c r="C205" s="48" t="s">
        <v>405</v>
      </c>
      <c r="D205" s="51" t="s">
        <v>1027</v>
      </c>
      <c r="E205" s="50" t="s">
        <v>675</v>
      </c>
    </row>
    <row r="206" spans="1:5" ht="21.95" customHeight="1">
      <c r="A206" s="50">
        <v>204</v>
      </c>
      <c r="B206" s="50" t="s">
        <v>674</v>
      </c>
      <c r="C206" s="51" t="s">
        <v>1028</v>
      </c>
      <c r="D206" s="51" t="s">
        <v>1029</v>
      </c>
      <c r="E206" s="50" t="s">
        <v>675</v>
      </c>
    </row>
    <row r="207" spans="1:5" ht="21.95" customHeight="1">
      <c r="A207" s="50">
        <v>205</v>
      </c>
      <c r="B207" s="50" t="s">
        <v>674</v>
      </c>
      <c r="C207" s="48" t="s">
        <v>407</v>
      </c>
      <c r="D207" s="51" t="s">
        <v>1030</v>
      </c>
      <c r="E207" s="50" t="s">
        <v>675</v>
      </c>
    </row>
    <row r="208" spans="1:5" ht="21.95" customHeight="1">
      <c r="A208" s="50">
        <v>206</v>
      </c>
      <c r="B208" s="50" t="s">
        <v>674</v>
      </c>
      <c r="C208" s="48" t="s">
        <v>408</v>
      </c>
      <c r="D208" s="51" t="s">
        <v>1031</v>
      </c>
      <c r="E208" s="50" t="s">
        <v>675</v>
      </c>
    </row>
    <row r="209" spans="1:5" ht="21.95" customHeight="1">
      <c r="A209" s="50">
        <v>207</v>
      </c>
      <c r="B209" s="50" t="s">
        <v>674</v>
      </c>
      <c r="C209" s="48" t="s">
        <v>409</v>
      </c>
      <c r="D209" s="51" t="s">
        <v>1032</v>
      </c>
      <c r="E209" s="50" t="s">
        <v>675</v>
      </c>
    </row>
    <row r="210" spans="1:5" ht="21.95" customHeight="1">
      <c r="A210" s="50">
        <v>208</v>
      </c>
      <c r="B210" s="50" t="s">
        <v>674</v>
      </c>
      <c r="C210" s="48" t="s">
        <v>410</v>
      </c>
      <c r="D210" s="51" t="s">
        <v>1033</v>
      </c>
      <c r="E210" s="50" t="s">
        <v>675</v>
      </c>
    </row>
    <row r="211" spans="1:5" ht="21.95" customHeight="1">
      <c r="A211" s="50">
        <v>209</v>
      </c>
      <c r="B211" s="50" t="s">
        <v>674</v>
      </c>
      <c r="C211" s="48" t="s">
        <v>411</v>
      </c>
      <c r="D211" s="51" t="s">
        <v>1034</v>
      </c>
      <c r="E211" s="50" t="s">
        <v>675</v>
      </c>
    </row>
    <row r="212" spans="1:5" ht="21.95" customHeight="1">
      <c r="A212" s="50">
        <v>210</v>
      </c>
      <c r="B212" s="50" t="s">
        <v>674</v>
      </c>
      <c r="C212" s="48" t="s">
        <v>412</v>
      </c>
      <c r="D212" s="51" t="s">
        <v>1035</v>
      </c>
      <c r="E212" s="50" t="s">
        <v>675</v>
      </c>
    </row>
    <row r="213" spans="1:5" ht="21.95" customHeight="1">
      <c r="A213" s="50">
        <v>211</v>
      </c>
      <c r="B213" s="50" t="s">
        <v>674</v>
      </c>
      <c r="C213" s="48" t="s">
        <v>413</v>
      </c>
      <c r="D213" s="51" t="s">
        <v>1036</v>
      </c>
      <c r="E213" s="50" t="s">
        <v>675</v>
      </c>
    </row>
    <row r="214" spans="1:5" ht="21.95" customHeight="1">
      <c r="A214" s="50">
        <v>212</v>
      </c>
      <c r="B214" s="50" t="s">
        <v>674</v>
      </c>
      <c r="C214" s="51" t="s">
        <v>1037</v>
      </c>
      <c r="D214" s="51" t="s">
        <v>1038</v>
      </c>
      <c r="E214" s="50" t="s">
        <v>675</v>
      </c>
    </row>
    <row r="215" spans="1:5" ht="21.95" customHeight="1">
      <c r="A215" s="50">
        <v>213</v>
      </c>
      <c r="B215" s="50" t="s">
        <v>674</v>
      </c>
      <c r="C215" s="48" t="s">
        <v>415</v>
      </c>
      <c r="D215" s="51" t="s">
        <v>1039</v>
      </c>
      <c r="E215" s="50" t="s">
        <v>675</v>
      </c>
    </row>
    <row r="216" spans="1:5" ht="21.95" customHeight="1">
      <c r="A216" s="50">
        <v>214</v>
      </c>
      <c r="B216" s="50" t="s">
        <v>674</v>
      </c>
      <c r="C216" s="48" t="s">
        <v>416</v>
      </c>
      <c r="D216" s="51" t="s">
        <v>1040</v>
      </c>
      <c r="E216" s="50" t="s">
        <v>675</v>
      </c>
    </row>
    <row r="217" spans="1:5" ht="21.95" customHeight="1">
      <c r="A217" s="50">
        <v>215</v>
      </c>
      <c r="B217" s="50" t="s">
        <v>674</v>
      </c>
      <c r="C217" s="48" t="s">
        <v>417</v>
      </c>
      <c r="D217" s="51" t="s">
        <v>1041</v>
      </c>
      <c r="E217" s="50" t="s">
        <v>675</v>
      </c>
    </row>
    <row r="218" spans="1:5" ht="21.95" customHeight="1">
      <c r="A218" s="50">
        <v>216</v>
      </c>
      <c r="B218" s="50" t="s">
        <v>674</v>
      </c>
      <c r="C218" s="48" t="s">
        <v>418</v>
      </c>
      <c r="D218" s="51" t="s">
        <v>1042</v>
      </c>
      <c r="E218" s="50" t="s">
        <v>675</v>
      </c>
    </row>
    <row r="219" spans="1:5" ht="21.95" customHeight="1">
      <c r="A219" s="50">
        <v>217</v>
      </c>
      <c r="B219" s="50" t="s">
        <v>674</v>
      </c>
      <c r="C219" s="48" t="s">
        <v>419</v>
      </c>
      <c r="D219" s="51" t="s">
        <v>1043</v>
      </c>
      <c r="E219" s="50" t="s">
        <v>675</v>
      </c>
    </row>
    <row r="220" spans="1:5" ht="21.95" customHeight="1">
      <c r="A220" s="50">
        <v>218</v>
      </c>
      <c r="B220" s="50" t="s">
        <v>674</v>
      </c>
      <c r="C220" s="48" t="s">
        <v>421</v>
      </c>
      <c r="D220" s="51" t="s">
        <v>1044</v>
      </c>
      <c r="E220" s="50" t="s">
        <v>675</v>
      </c>
    </row>
    <row r="221" spans="1:5" ht="21.95" customHeight="1">
      <c r="A221" s="50">
        <v>219</v>
      </c>
      <c r="B221" s="50" t="s">
        <v>674</v>
      </c>
      <c r="C221" s="48" t="s">
        <v>420</v>
      </c>
      <c r="D221" s="51" t="s">
        <v>1045</v>
      </c>
      <c r="E221" s="50" t="s">
        <v>675</v>
      </c>
    </row>
    <row r="222" spans="1:5" ht="21.95" customHeight="1">
      <c r="A222" s="50">
        <v>220</v>
      </c>
      <c r="B222" s="50" t="s">
        <v>674</v>
      </c>
      <c r="C222" s="54" t="s">
        <v>1047</v>
      </c>
      <c r="D222" s="51" t="s">
        <v>1046</v>
      </c>
      <c r="E222" s="50" t="s">
        <v>675</v>
      </c>
    </row>
    <row r="223" spans="1:5" ht="21.95" customHeight="1">
      <c r="A223" s="50">
        <v>221</v>
      </c>
      <c r="B223" s="50" t="s">
        <v>674</v>
      </c>
      <c r="C223" s="48" t="s">
        <v>422</v>
      </c>
      <c r="D223" s="51" t="s">
        <v>1048</v>
      </c>
      <c r="E223" s="50" t="s">
        <v>675</v>
      </c>
    </row>
    <row r="224" spans="1:5" ht="21.95" customHeight="1">
      <c r="A224" s="50">
        <v>222</v>
      </c>
      <c r="B224" s="50" t="s">
        <v>674</v>
      </c>
      <c r="C224" s="48" t="s">
        <v>423</v>
      </c>
      <c r="D224" s="51" t="s">
        <v>1049</v>
      </c>
      <c r="E224" s="50" t="s">
        <v>675</v>
      </c>
    </row>
    <row r="225" spans="1:5" ht="21.95" customHeight="1">
      <c r="A225" s="50">
        <v>223</v>
      </c>
      <c r="B225" s="50" t="s">
        <v>674</v>
      </c>
      <c r="C225" s="48" t="s">
        <v>424</v>
      </c>
      <c r="D225" s="51" t="s">
        <v>1050</v>
      </c>
      <c r="E225" s="50" t="s">
        <v>675</v>
      </c>
    </row>
    <row r="226" spans="1:5" ht="21.95" customHeight="1">
      <c r="A226" s="50">
        <v>224</v>
      </c>
      <c r="B226" s="50" t="s">
        <v>674</v>
      </c>
      <c r="C226" s="48" t="s">
        <v>425</v>
      </c>
      <c r="D226" s="51" t="s">
        <v>1051</v>
      </c>
      <c r="E226" s="50" t="s">
        <v>675</v>
      </c>
    </row>
    <row r="227" spans="1:5" ht="21.95" customHeight="1">
      <c r="A227" s="50">
        <v>225</v>
      </c>
      <c r="B227" s="50" t="s">
        <v>674</v>
      </c>
      <c r="C227" s="48" t="s">
        <v>426</v>
      </c>
      <c r="D227" s="51" t="s">
        <v>1052</v>
      </c>
      <c r="E227" s="50" t="s">
        <v>675</v>
      </c>
    </row>
    <row r="228" spans="1:5" ht="21.95" customHeight="1">
      <c r="A228" s="50">
        <v>226</v>
      </c>
      <c r="B228" s="50" t="s">
        <v>674</v>
      </c>
      <c r="C228" s="48" t="s">
        <v>427</v>
      </c>
      <c r="D228" s="51" t="s">
        <v>1053</v>
      </c>
      <c r="E228" s="50" t="s">
        <v>675</v>
      </c>
    </row>
    <row r="229" spans="1:5" ht="21.95" customHeight="1">
      <c r="A229" s="50">
        <v>227</v>
      </c>
      <c r="B229" s="50" t="s">
        <v>674</v>
      </c>
      <c r="C229" s="48" t="s">
        <v>428</v>
      </c>
      <c r="D229" s="51" t="s">
        <v>1054</v>
      </c>
      <c r="E229" s="50" t="s">
        <v>675</v>
      </c>
    </row>
    <row r="230" spans="1:5" ht="21.95" customHeight="1">
      <c r="A230" s="50">
        <v>228</v>
      </c>
      <c r="B230" s="50" t="s">
        <v>674</v>
      </c>
      <c r="C230" s="48" t="s">
        <v>282</v>
      </c>
      <c r="D230" s="50"/>
      <c r="E230" s="50" t="s">
        <v>675</v>
      </c>
    </row>
    <row r="231" spans="1:5" ht="21.95" customHeight="1">
      <c r="A231" s="50">
        <v>229</v>
      </c>
      <c r="B231" s="50" t="s">
        <v>674</v>
      </c>
      <c r="C231" s="48" t="s">
        <v>429</v>
      </c>
      <c r="D231" s="51" t="s">
        <v>1055</v>
      </c>
      <c r="E231" s="50" t="s">
        <v>675</v>
      </c>
    </row>
    <row r="232" spans="1:5" ht="21.95" customHeight="1">
      <c r="A232" s="50">
        <v>230</v>
      </c>
      <c r="B232" s="50" t="s">
        <v>674</v>
      </c>
      <c r="C232" s="48" t="s">
        <v>430</v>
      </c>
      <c r="D232" s="51" t="s">
        <v>1056</v>
      </c>
      <c r="E232" s="50" t="s">
        <v>675</v>
      </c>
    </row>
    <row r="233" spans="1:5" ht="21.95" customHeight="1">
      <c r="A233" s="50">
        <v>231</v>
      </c>
      <c r="B233" s="50" t="s">
        <v>674</v>
      </c>
      <c r="C233" s="48" t="s">
        <v>432</v>
      </c>
      <c r="D233" s="51" t="s">
        <v>1057</v>
      </c>
      <c r="E233" s="50" t="s">
        <v>675</v>
      </c>
    </row>
    <row r="234" spans="1:5" ht="21.95" customHeight="1">
      <c r="A234" s="50">
        <v>232</v>
      </c>
      <c r="B234" s="50" t="s">
        <v>674</v>
      </c>
      <c r="C234" s="48" t="s">
        <v>433</v>
      </c>
      <c r="D234" s="51" t="s">
        <v>1058</v>
      </c>
      <c r="E234" s="50" t="s">
        <v>675</v>
      </c>
    </row>
    <row r="235" spans="1:5" ht="21.95" customHeight="1">
      <c r="A235" s="50">
        <v>233</v>
      </c>
      <c r="B235" s="50" t="s">
        <v>674</v>
      </c>
      <c r="C235" s="51" t="s">
        <v>1059</v>
      </c>
      <c r="D235" s="51" t="s">
        <v>1060</v>
      </c>
      <c r="E235" s="50" t="s">
        <v>675</v>
      </c>
    </row>
    <row r="236" spans="1:5" ht="21.95" customHeight="1">
      <c r="A236" s="50">
        <v>234</v>
      </c>
      <c r="B236" s="50" t="s">
        <v>674</v>
      </c>
      <c r="C236" s="48" t="s">
        <v>144</v>
      </c>
      <c r="D236" s="51" t="s">
        <v>1061</v>
      </c>
      <c r="E236" s="50" t="s">
        <v>675</v>
      </c>
    </row>
    <row r="237" spans="1:5" ht="21.95" customHeight="1">
      <c r="A237" s="50">
        <v>235</v>
      </c>
      <c r="B237" s="50" t="s">
        <v>674</v>
      </c>
      <c r="C237" s="48" t="s">
        <v>436</v>
      </c>
      <c r="D237" s="51" t="s">
        <v>1062</v>
      </c>
      <c r="E237" s="50" t="s">
        <v>675</v>
      </c>
    </row>
    <row r="238" spans="1:5" ht="21.95" customHeight="1">
      <c r="A238" s="50">
        <v>236</v>
      </c>
      <c r="B238" s="50" t="s">
        <v>674</v>
      </c>
      <c r="C238" s="48" t="s">
        <v>437</v>
      </c>
      <c r="D238" s="51" t="s">
        <v>1063</v>
      </c>
      <c r="E238" s="50" t="s">
        <v>675</v>
      </c>
    </row>
    <row r="239" spans="1:5" ht="21.95" customHeight="1">
      <c r="A239" s="50">
        <v>237</v>
      </c>
      <c r="B239" s="50" t="s">
        <v>674</v>
      </c>
      <c r="C239" s="48" t="s">
        <v>438</v>
      </c>
      <c r="D239" s="51" t="s">
        <v>1064</v>
      </c>
      <c r="E239" s="50" t="s">
        <v>675</v>
      </c>
    </row>
    <row r="240" spans="1:5" ht="21.95" customHeight="1">
      <c r="A240" s="50">
        <v>238</v>
      </c>
      <c r="B240" s="50" t="s">
        <v>674</v>
      </c>
      <c r="C240" s="48" t="s">
        <v>439</v>
      </c>
      <c r="D240" s="51" t="s">
        <v>1065</v>
      </c>
      <c r="E240" s="50" t="s">
        <v>675</v>
      </c>
    </row>
    <row r="241" spans="1:5" ht="21.95" customHeight="1">
      <c r="A241" s="50">
        <v>239</v>
      </c>
      <c r="B241" s="50" t="s">
        <v>674</v>
      </c>
      <c r="C241" s="48" t="s">
        <v>440</v>
      </c>
      <c r="D241" s="51" t="s">
        <v>1066</v>
      </c>
      <c r="E241" s="50" t="s">
        <v>675</v>
      </c>
    </row>
    <row r="242" spans="1:5" ht="21.95" customHeight="1">
      <c r="A242" s="50">
        <v>240</v>
      </c>
      <c r="B242" s="50" t="s">
        <v>674</v>
      </c>
      <c r="C242" s="51" t="s">
        <v>1067</v>
      </c>
      <c r="D242" s="51" t="s">
        <v>1068</v>
      </c>
      <c r="E242" s="50" t="s">
        <v>675</v>
      </c>
    </row>
    <row r="243" spans="1:5" ht="21.95" customHeight="1">
      <c r="A243" s="50">
        <v>241</v>
      </c>
      <c r="B243" s="50" t="s">
        <v>674</v>
      </c>
      <c r="C243" s="48" t="s">
        <v>442</v>
      </c>
      <c r="D243" s="51" t="s">
        <v>1069</v>
      </c>
      <c r="E243" s="50" t="s">
        <v>675</v>
      </c>
    </row>
    <row r="244" spans="1:5" ht="21.95" customHeight="1">
      <c r="A244" s="50">
        <v>242</v>
      </c>
      <c r="B244" s="50" t="s">
        <v>674</v>
      </c>
      <c r="C244" s="48" t="s">
        <v>443</v>
      </c>
      <c r="D244" s="51" t="s">
        <v>1070</v>
      </c>
      <c r="E244" s="50" t="s">
        <v>675</v>
      </c>
    </row>
    <row r="245" spans="1:5" ht="21.95" customHeight="1">
      <c r="A245" s="50">
        <v>243</v>
      </c>
      <c r="B245" s="50" t="s">
        <v>674</v>
      </c>
      <c r="C245" s="48" t="s">
        <v>444</v>
      </c>
      <c r="D245" s="51" t="s">
        <v>1071</v>
      </c>
      <c r="E245" s="50" t="s">
        <v>675</v>
      </c>
    </row>
    <row r="246" spans="1:5" ht="21.95" customHeight="1">
      <c r="A246" s="50">
        <v>244</v>
      </c>
      <c r="B246" s="50" t="s">
        <v>674</v>
      </c>
      <c r="C246" s="48" t="s">
        <v>446</v>
      </c>
      <c r="D246" s="51" t="s">
        <v>1072</v>
      </c>
      <c r="E246" s="50" t="s">
        <v>675</v>
      </c>
    </row>
    <row r="247" spans="1:5" ht="21.95" customHeight="1">
      <c r="A247" s="50">
        <v>245</v>
      </c>
      <c r="B247" s="50" t="s">
        <v>674</v>
      </c>
      <c r="C247" s="48" t="s">
        <v>447</v>
      </c>
      <c r="D247" s="51" t="s">
        <v>1073</v>
      </c>
      <c r="E247" s="50" t="s">
        <v>675</v>
      </c>
    </row>
    <row r="248" spans="1:5" ht="21.95" customHeight="1">
      <c r="A248" s="50">
        <v>246</v>
      </c>
      <c r="B248" s="50" t="s">
        <v>674</v>
      </c>
      <c r="C248" s="48" t="s">
        <v>448</v>
      </c>
      <c r="D248" s="51" t="s">
        <v>1074</v>
      </c>
      <c r="E248" s="50" t="s">
        <v>675</v>
      </c>
    </row>
    <row r="249" spans="1:5" ht="21.95" customHeight="1">
      <c r="A249" s="50">
        <v>247</v>
      </c>
      <c r="B249" s="50" t="s">
        <v>674</v>
      </c>
      <c r="C249" s="48" t="s">
        <v>449</v>
      </c>
      <c r="D249" s="51" t="s">
        <v>1075</v>
      </c>
      <c r="E249" s="50" t="s">
        <v>675</v>
      </c>
    </row>
    <row r="250" spans="1:5" ht="21.95" customHeight="1">
      <c r="A250" s="50">
        <v>248</v>
      </c>
      <c r="B250" s="50" t="s">
        <v>674</v>
      </c>
      <c r="C250" s="51" t="s">
        <v>1077</v>
      </c>
      <c r="D250" s="51" t="s">
        <v>1076</v>
      </c>
      <c r="E250" s="50" t="s">
        <v>675</v>
      </c>
    </row>
    <row r="251" spans="1:5" ht="21.95" customHeight="1">
      <c r="A251" s="50">
        <v>249</v>
      </c>
      <c r="B251" s="50" t="s">
        <v>674</v>
      </c>
      <c r="C251" s="48" t="s">
        <v>453</v>
      </c>
      <c r="D251" s="51" t="s">
        <v>1078</v>
      </c>
      <c r="E251" s="50" t="s">
        <v>675</v>
      </c>
    </row>
    <row r="252" spans="1:5" ht="21.95" customHeight="1">
      <c r="A252" s="50">
        <v>250</v>
      </c>
      <c r="B252" s="50" t="s">
        <v>674</v>
      </c>
      <c r="C252" s="48" t="s">
        <v>454</v>
      </c>
      <c r="D252" s="51" t="s">
        <v>1078</v>
      </c>
      <c r="E252" s="50" t="s">
        <v>675</v>
      </c>
    </row>
    <row r="253" spans="1:5" ht="21.95" customHeight="1">
      <c r="A253" s="50">
        <v>251</v>
      </c>
      <c r="B253" s="50" t="s">
        <v>674</v>
      </c>
      <c r="C253" s="48" t="s">
        <v>455</v>
      </c>
      <c r="D253" s="51" t="s">
        <v>1079</v>
      </c>
      <c r="E253" s="50" t="s">
        <v>675</v>
      </c>
    </row>
    <row r="254" spans="1:5" ht="21.95" customHeight="1">
      <c r="A254" s="50">
        <v>252</v>
      </c>
      <c r="B254" s="50" t="s">
        <v>674</v>
      </c>
      <c r="C254" s="48" t="s">
        <v>456</v>
      </c>
      <c r="D254" s="51" t="s">
        <v>1080</v>
      </c>
      <c r="E254" s="50" t="s">
        <v>675</v>
      </c>
    </row>
    <row r="255" spans="1:5" ht="21.95" customHeight="1">
      <c r="A255" s="50">
        <v>253</v>
      </c>
      <c r="B255" s="50" t="s">
        <v>674</v>
      </c>
      <c r="C255" s="48" t="s">
        <v>457</v>
      </c>
      <c r="D255" s="51" t="s">
        <v>1081</v>
      </c>
      <c r="E255" s="50" t="s">
        <v>675</v>
      </c>
    </row>
    <row r="256" spans="1:5" ht="21.95" customHeight="1">
      <c r="A256" s="50">
        <v>254</v>
      </c>
      <c r="B256" s="50" t="s">
        <v>674</v>
      </c>
      <c r="C256" s="48" t="s">
        <v>458</v>
      </c>
      <c r="D256" s="51" t="s">
        <v>1082</v>
      </c>
      <c r="E256" s="50" t="s">
        <v>675</v>
      </c>
    </row>
    <row r="257" spans="1:5" ht="21.95" customHeight="1">
      <c r="A257" s="50">
        <v>255</v>
      </c>
      <c r="B257" s="50" t="s">
        <v>674</v>
      </c>
      <c r="C257" s="48" t="s">
        <v>459</v>
      </c>
      <c r="D257" s="51" t="s">
        <v>1083</v>
      </c>
      <c r="E257" s="50" t="s">
        <v>675</v>
      </c>
    </row>
    <row r="258" spans="1:5" ht="21.95" customHeight="1">
      <c r="A258" s="50">
        <v>256</v>
      </c>
      <c r="B258" s="50" t="s">
        <v>674</v>
      </c>
      <c r="C258" s="48" t="s">
        <v>460</v>
      </c>
      <c r="D258" s="51" t="s">
        <v>1084</v>
      </c>
      <c r="E258" s="50" t="s">
        <v>675</v>
      </c>
    </row>
    <row r="259" spans="1:5" ht="21.95" customHeight="1">
      <c r="A259" s="50">
        <v>257</v>
      </c>
      <c r="B259" s="50" t="s">
        <v>674</v>
      </c>
      <c r="C259" s="48" t="s">
        <v>461</v>
      </c>
      <c r="D259" s="51" t="s">
        <v>1085</v>
      </c>
      <c r="E259" s="50" t="s">
        <v>675</v>
      </c>
    </row>
    <row r="260" spans="1:5" ht="21.95" customHeight="1">
      <c r="A260" s="50">
        <v>258</v>
      </c>
      <c r="B260" s="50" t="s">
        <v>674</v>
      </c>
      <c r="C260" s="48" t="s">
        <v>469</v>
      </c>
      <c r="D260" s="51" t="s">
        <v>1086</v>
      </c>
      <c r="E260" s="50" t="s">
        <v>675</v>
      </c>
    </row>
    <row r="261" spans="1:5" ht="21.95" customHeight="1">
      <c r="A261" s="50">
        <v>259</v>
      </c>
      <c r="B261" s="50" t="s">
        <v>674</v>
      </c>
      <c r="C261" s="48" t="s">
        <v>470</v>
      </c>
      <c r="D261" s="51" t="s">
        <v>1087</v>
      </c>
      <c r="E261" s="50" t="s">
        <v>675</v>
      </c>
    </row>
    <row r="262" spans="1:5" ht="21.95" customHeight="1">
      <c r="A262" s="50">
        <v>260</v>
      </c>
      <c r="B262" s="50" t="s">
        <v>674</v>
      </c>
      <c r="C262" s="48" t="s">
        <v>471</v>
      </c>
      <c r="D262" s="51" t="s">
        <v>1088</v>
      </c>
      <c r="E262" s="50" t="s">
        <v>675</v>
      </c>
    </row>
    <row r="263" spans="1:5" ht="21.95" customHeight="1">
      <c r="A263" s="50">
        <v>261</v>
      </c>
      <c r="B263" s="50" t="s">
        <v>674</v>
      </c>
      <c r="C263" s="48" t="s">
        <v>472</v>
      </c>
      <c r="D263" s="51" t="s">
        <v>1089</v>
      </c>
      <c r="E263" s="50" t="s">
        <v>675</v>
      </c>
    </row>
    <row r="264" spans="1:5" ht="21.95" customHeight="1">
      <c r="A264" s="50">
        <v>262</v>
      </c>
      <c r="B264" s="50" t="s">
        <v>674</v>
      </c>
      <c r="C264" s="48" t="s">
        <v>473</v>
      </c>
      <c r="D264" s="51" t="s">
        <v>1090</v>
      </c>
      <c r="E264" s="50" t="s">
        <v>675</v>
      </c>
    </row>
    <row r="265" spans="1:5" ht="21.95" customHeight="1">
      <c r="A265" s="50">
        <v>263</v>
      </c>
      <c r="B265" s="50" t="s">
        <v>674</v>
      </c>
      <c r="C265" s="48" t="s">
        <v>474</v>
      </c>
      <c r="D265" s="51" t="s">
        <v>1091</v>
      </c>
      <c r="E265" s="50" t="s">
        <v>675</v>
      </c>
    </row>
    <row r="266" spans="1:5" ht="21.95" customHeight="1">
      <c r="A266" s="50">
        <v>264</v>
      </c>
      <c r="B266" s="50" t="s">
        <v>674</v>
      </c>
      <c r="C266" s="48" t="s">
        <v>475</v>
      </c>
      <c r="D266" s="51" t="s">
        <v>1092</v>
      </c>
      <c r="E266" s="50" t="s">
        <v>675</v>
      </c>
    </row>
    <row r="267" spans="1:5" ht="21.95" customHeight="1">
      <c r="A267" s="50">
        <v>265</v>
      </c>
      <c r="B267" s="50" t="s">
        <v>674</v>
      </c>
      <c r="C267" s="48" t="s">
        <v>199</v>
      </c>
      <c r="D267" s="51" t="s">
        <v>1093</v>
      </c>
      <c r="E267" s="50" t="s">
        <v>675</v>
      </c>
    </row>
    <row r="268" spans="1:5" ht="21.95" customHeight="1">
      <c r="A268" s="50">
        <v>266</v>
      </c>
      <c r="B268" s="50" t="s">
        <v>674</v>
      </c>
      <c r="C268" s="48" t="s">
        <v>477</v>
      </c>
      <c r="D268" s="51" t="s">
        <v>1094</v>
      </c>
      <c r="E268" s="50" t="s">
        <v>675</v>
      </c>
    </row>
    <row r="269" spans="1:5" ht="21.95" customHeight="1">
      <c r="A269" s="50">
        <v>267</v>
      </c>
      <c r="B269" s="50" t="s">
        <v>674</v>
      </c>
      <c r="C269" s="48" t="s">
        <v>478</v>
      </c>
      <c r="D269" s="51" t="s">
        <v>1095</v>
      </c>
      <c r="E269" s="50" t="s">
        <v>675</v>
      </c>
    </row>
    <row r="270" spans="1:5" ht="21.95" customHeight="1">
      <c r="A270" s="50">
        <v>268</v>
      </c>
      <c r="B270" s="50" t="s">
        <v>674</v>
      </c>
      <c r="C270" s="48" t="s">
        <v>479</v>
      </c>
      <c r="D270" s="51" t="s">
        <v>1096</v>
      </c>
      <c r="E270" s="50" t="s">
        <v>675</v>
      </c>
    </row>
    <row r="271" spans="1:5" ht="21.95" customHeight="1">
      <c r="A271" s="50">
        <v>269</v>
      </c>
      <c r="B271" s="50" t="s">
        <v>674</v>
      </c>
      <c r="C271" s="48" t="s">
        <v>480</v>
      </c>
      <c r="D271" s="51" t="s">
        <v>1097</v>
      </c>
      <c r="E271" s="50" t="s">
        <v>675</v>
      </c>
    </row>
    <row r="272" spans="1:5" ht="21.95" customHeight="1">
      <c r="A272" s="50">
        <v>270</v>
      </c>
      <c r="B272" s="50" t="s">
        <v>674</v>
      </c>
      <c r="C272" s="48" t="s">
        <v>481</v>
      </c>
      <c r="D272" s="51" t="s">
        <v>1098</v>
      </c>
      <c r="E272" s="50" t="s">
        <v>675</v>
      </c>
    </row>
    <row r="273" spans="1:5" ht="21.95" customHeight="1">
      <c r="A273" s="50">
        <v>271</v>
      </c>
      <c r="B273" s="50" t="s">
        <v>674</v>
      </c>
      <c r="C273" s="48" t="s">
        <v>482</v>
      </c>
      <c r="D273" s="51" t="s">
        <v>1099</v>
      </c>
      <c r="E273" s="50" t="s">
        <v>675</v>
      </c>
    </row>
    <row r="274" spans="1:5" ht="21.95" customHeight="1">
      <c r="A274" s="50">
        <v>272</v>
      </c>
      <c r="B274" s="50" t="s">
        <v>674</v>
      </c>
      <c r="C274" s="48" t="s">
        <v>483</v>
      </c>
      <c r="D274" s="51" t="s">
        <v>1100</v>
      </c>
      <c r="E274" s="50" t="s">
        <v>675</v>
      </c>
    </row>
    <row r="275" spans="1:5" ht="21.95" customHeight="1">
      <c r="A275" s="50">
        <v>273</v>
      </c>
      <c r="B275" s="50" t="s">
        <v>674</v>
      </c>
      <c r="C275" s="48" t="s">
        <v>484</v>
      </c>
      <c r="D275" s="51" t="s">
        <v>1101</v>
      </c>
      <c r="E275" s="50" t="s">
        <v>675</v>
      </c>
    </row>
    <row r="276" spans="1:5" ht="21.95" customHeight="1">
      <c r="A276" s="50">
        <v>274</v>
      </c>
      <c r="B276" s="50" t="s">
        <v>674</v>
      </c>
      <c r="C276" s="48" t="s">
        <v>490</v>
      </c>
      <c r="D276" s="51" t="s">
        <v>1102</v>
      </c>
      <c r="E276" s="50" t="s">
        <v>675</v>
      </c>
    </row>
    <row r="277" spans="1:5" ht="21.95" customHeight="1">
      <c r="A277" s="50">
        <v>275</v>
      </c>
      <c r="B277" s="50" t="s">
        <v>674</v>
      </c>
      <c r="C277" s="51" t="s">
        <v>1103</v>
      </c>
      <c r="D277" s="51" t="s">
        <v>1104</v>
      </c>
      <c r="E277" s="50" t="s">
        <v>675</v>
      </c>
    </row>
    <row r="278" spans="1:5" ht="21.95" customHeight="1">
      <c r="A278" s="50">
        <v>276</v>
      </c>
      <c r="B278" s="50" t="s">
        <v>674</v>
      </c>
      <c r="C278" s="48" t="s">
        <v>497</v>
      </c>
      <c r="D278" s="51" t="s">
        <v>1105</v>
      </c>
      <c r="E278" s="50" t="s">
        <v>675</v>
      </c>
    </row>
    <row r="279" spans="1:5" ht="21.95" customHeight="1">
      <c r="A279" s="50">
        <v>277</v>
      </c>
      <c r="B279" s="50" t="s">
        <v>674</v>
      </c>
      <c r="C279" s="51" t="s">
        <v>1106</v>
      </c>
      <c r="D279" s="51" t="s">
        <v>1107</v>
      </c>
      <c r="E279" s="50" t="s">
        <v>675</v>
      </c>
    </row>
    <row r="280" spans="1:5" ht="21.95" customHeight="1">
      <c r="A280" s="50">
        <v>278</v>
      </c>
      <c r="B280" s="50" t="s">
        <v>674</v>
      </c>
      <c r="C280" s="48" t="s">
        <v>499</v>
      </c>
      <c r="D280" s="51" t="s">
        <v>1108</v>
      </c>
      <c r="E280" s="50" t="s">
        <v>675</v>
      </c>
    </row>
    <row r="281" spans="1:5" ht="21.95" customHeight="1">
      <c r="A281" s="50">
        <v>279</v>
      </c>
      <c r="B281" s="50" t="s">
        <v>674</v>
      </c>
      <c r="C281" s="48" t="s">
        <v>500</v>
      </c>
      <c r="D281" s="51" t="s">
        <v>1109</v>
      </c>
      <c r="E281" s="50" t="s">
        <v>675</v>
      </c>
    </row>
    <row r="282" spans="1:5" ht="21.95" customHeight="1">
      <c r="A282" s="50">
        <v>280</v>
      </c>
      <c r="B282" s="50" t="s">
        <v>674</v>
      </c>
      <c r="C282" s="48" t="s">
        <v>501</v>
      </c>
      <c r="D282" s="51" t="s">
        <v>1110</v>
      </c>
      <c r="E282" s="50" t="s">
        <v>675</v>
      </c>
    </row>
    <row r="283" spans="1:5" ht="21.95" customHeight="1">
      <c r="A283" s="50">
        <v>281</v>
      </c>
      <c r="B283" s="50" t="s">
        <v>674</v>
      </c>
      <c r="C283" s="48" t="s">
        <v>502</v>
      </c>
      <c r="D283" s="51" t="s">
        <v>1111</v>
      </c>
      <c r="E283" s="50" t="s">
        <v>675</v>
      </c>
    </row>
    <row r="284" spans="1:5" ht="21.95" customHeight="1">
      <c r="A284" s="50">
        <v>282</v>
      </c>
      <c r="B284" s="50" t="s">
        <v>674</v>
      </c>
      <c r="C284" s="51" t="s">
        <v>1112</v>
      </c>
      <c r="D284" s="51" t="s">
        <v>1113</v>
      </c>
      <c r="E284" s="50" t="s">
        <v>675</v>
      </c>
    </row>
    <row r="285" spans="1:5" ht="21.95" customHeight="1">
      <c r="A285" s="50">
        <v>283</v>
      </c>
      <c r="B285" s="50" t="s">
        <v>674</v>
      </c>
      <c r="C285" s="51" t="s">
        <v>1114</v>
      </c>
      <c r="D285" s="51" t="s">
        <v>986</v>
      </c>
      <c r="E285" s="50" t="s">
        <v>675</v>
      </c>
    </row>
    <row r="286" spans="1:5" ht="21.95" customHeight="1">
      <c r="A286" s="50">
        <v>284</v>
      </c>
      <c r="B286" s="50" t="s">
        <v>674</v>
      </c>
      <c r="C286" s="51" t="s">
        <v>1115</v>
      </c>
      <c r="D286" s="51" t="s">
        <v>1116</v>
      </c>
      <c r="E286" s="50" t="s">
        <v>675</v>
      </c>
    </row>
    <row r="287" spans="1:5" ht="21.95" customHeight="1">
      <c r="A287" s="50">
        <v>285</v>
      </c>
      <c r="B287" s="50" t="s">
        <v>674</v>
      </c>
      <c r="C287" s="48" t="s">
        <v>506</v>
      </c>
      <c r="D287" s="51" t="s">
        <v>1117</v>
      </c>
      <c r="E287" s="50" t="s">
        <v>675</v>
      </c>
    </row>
    <row r="288" spans="1:5" ht="21.95" customHeight="1">
      <c r="A288" s="50">
        <v>286</v>
      </c>
      <c r="B288" s="50" t="s">
        <v>674</v>
      </c>
      <c r="C288" s="51" t="s">
        <v>1118</v>
      </c>
      <c r="D288" s="51" t="s">
        <v>1119</v>
      </c>
      <c r="E288" s="50" t="s">
        <v>675</v>
      </c>
    </row>
    <row r="289" spans="1:5" ht="21.95" customHeight="1">
      <c r="A289" s="50">
        <v>287</v>
      </c>
      <c r="B289" s="50" t="s">
        <v>674</v>
      </c>
      <c r="C289" s="51" t="s">
        <v>1120</v>
      </c>
      <c r="D289" s="51" t="s">
        <v>1121</v>
      </c>
      <c r="E289" s="50" t="s">
        <v>675</v>
      </c>
    </row>
    <row r="290" spans="1:5" ht="21.95" customHeight="1">
      <c r="A290" s="50">
        <v>288</v>
      </c>
      <c r="B290" s="50" t="s">
        <v>674</v>
      </c>
      <c r="C290" s="48" t="s">
        <v>509</v>
      </c>
      <c r="D290" s="51" t="s">
        <v>1122</v>
      </c>
      <c r="E290" s="50" t="s">
        <v>675</v>
      </c>
    </row>
    <row r="291" spans="1:5" ht="21.95" customHeight="1">
      <c r="A291" s="50">
        <v>289</v>
      </c>
      <c r="B291" s="50" t="s">
        <v>674</v>
      </c>
      <c r="C291" s="48" t="s">
        <v>510</v>
      </c>
      <c r="D291" s="51" t="s">
        <v>1123</v>
      </c>
      <c r="E291" s="50" t="s">
        <v>675</v>
      </c>
    </row>
    <row r="292" spans="1:5" ht="21.95" customHeight="1">
      <c r="A292" s="50">
        <v>290</v>
      </c>
      <c r="B292" s="50" t="s">
        <v>674</v>
      </c>
      <c r="C292" s="48" t="s">
        <v>511</v>
      </c>
      <c r="D292" s="51" t="s">
        <v>1124</v>
      </c>
      <c r="E292" s="50" t="s">
        <v>675</v>
      </c>
    </row>
    <row r="293" spans="1:5" ht="21.95" customHeight="1">
      <c r="A293" s="50">
        <v>291</v>
      </c>
      <c r="B293" s="50" t="s">
        <v>674</v>
      </c>
      <c r="C293" s="51" t="s">
        <v>1125</v>
      </c>
      <c r="D293" s="51" t="s">
        <v>1126</v>
      </c>
      <c r="E293" s="50" t="s">
        <v>675</v>
      </c>
    </row>
    <row r="294" spans="1:5" ht="21.95" customHeight="1">
      <c r="A294" s="50">
        <v>292</v>
      </c>
      <c r="B294" s="50" t="s">
        <v>674</v>
      </c>
      <c r="C294" s="48" t="s">
        <v>513</v>
      </c>
      <c r="D294" s="51" t="s">
        <v>906</v>
      </c>
      <c r="E294" s="50" t="s">
        <v>675</v>
      </c>
    </row>
    <row r="295" spans="1:5" ht="21.95" customHeight="1">
      <c r="A295" s="50">
        <v>293</v>
      </c>
      <c r="B295" s="50" t="s">
        <v>674</v>
      </c>
      <c r="C295" s="59" t="s">
        <v>1128</v>
      </c>
      <c r="D295" s="51" t="s">
        <v>1127</v>
      </c>
      <c r="E295" s="50" t="s">
        <v>675</v>
      </c>
    </row>
    <row r="296" spans="1:5" ht="21.95" customHeight="1">
      <c r="A296" s="50">
        <v>294</v>
      </c>
      <c r="B296" s="50" t="s">
        <v>674</v>
      </c>
      <c r="C296" s="48" t="s">
        <v>515</v>
      </c>
      <c r="D296" s="51" t="s">
        <v>1129</v>
      </c>
      <c r="E296" s="50" t="s">
        <v>675</v>
      </c>
    </row>
    <row r="297" spans="1:5" ht="21.95" customHeight="1">
      <c r="A297" s="50">
        <v>295</v>
      </c>
      <c r="B297" s="50" t="s">
        <v>674</v>
      </c>
      <c r="C297" s="48" t="s">
        <v>516</v>
      </c>
      <c r="D297" s="51" t="s">
        <v>1130</v>
      </c>
      <c r="E297" s="50" t="s">
        <v>675</v>
      </c>
    </row>
    <row r="298" spans="1:5" ht="21.95" customHeight="1">
      <c r="A298" s="50">
        <v>296</v>
      </c>
      <c r="B298" s="50" t="s">
        <v>674</v>
      </c>
      <c r="C298" s="48" t="s">
        <v>517</v>
      </c>
      <c r="D298" s="51" t="s">
        <v>1131</v>
      </c>
      <c r="E298" s="50" t="s">
        <v>675</v>
      </c>
    </row>
    <row r="299" spans="1:5" ht="21.95" customHeight="1">
      <c r="A299" s="50">
        <v>297</v>
      </c>
      <c r="B299" s="50" t="s">
        <v>674</v>
      </c>
      <c r="C299" s="51" t="s">
        <v>1132</v>
      </c>
      <c r="D299" s="51" t="s">
        <v>1133</v>
      </c>
      <c r="E299" s="50" t="s">
        <v>675</v>
      </c>
    </row>
    <row r="300" spans="1:5" ht="21.95" customHeight="1">
      <c r="A300" s="50">
        <v>298</v>
      </c>
      <c r="B300" s="50" t="s">
        <v>674</v>
      </c>
      <c r="C300" s="51" t="s">
        <v>1134</v>
      </c>
      <c r="D300" s="51" t="s">
        <v>1135</v>
      </c>
      <c r="E300" s="50" t="s">
        <v>675</v>
      </c>
    </row>
    <row r="301" spans="1:5" ht="21.95" customHeight="1">
      <c r="A301" s="50">
        <v>299</v>
      </c>
      <c r="B301" s="50" t="s">
        <v>674</v>
      </c>
      <c r="C301" s="51" t="s">
        <v>1136</v>
      </c>
      <c r="D301" s="51" t="s">
        <v>1137</v>
      </c>
      <c r="E301" s="50" t="s">
        <v>675</v>
      </c>
    </row>
    <row r="302" spans="1:5" ht="21.95" customHeight="1">
      <c r="A302" s="50">
        <v>300</v>
      </c>
      <c r="B302" s="50" t="s">
        <v>674</v>
      </c>
      <c r="C302" s="48" t="s">
        <v>521</v>
      </c>
      <c r="D302" s="51" t="s">
        <v>1138</v>
      </c>
      <c r="E302" s="50" t="s">
        <v>675</v>
      </c>
    </row>
    <row r="303" spans="1:5" ht="21.95" customHeight="1">
      <c r="A303" s="50">
        <v>301</v>
      </c>
      <c r="B303" s="50" t="s">
        <v>674</v>
      </c>
      <c r="C303" s="48" t="s">
        <v>522</v>
      </c>
      <c r="D303" s="51" t="s">
        <v>1014</v>
      </c>
      <c r="E303" s="50" t="s">
        <v>675</v>
      </c>
    </row>
    <row r="304" spans="1:5" ht="21.95" customHeight="1">
      <c r="A304" s="50">
        <v>302</v>
      </c>
      <c r="B304" s="50" t="s">
        <v>674</v>
      </c>
      <c r="C304" s="51" t="s">
        <v>1139</v>
      </c>
      <c r="D304" s="51" t="s">
        <v>1140</v>
      </c>
      <c r="E304" s="50" t="s">
        <v>675</v>
      </c>
    </row>
    <row r="305" spans="1:5" ht="21.95" customHeight="1">
      <c r="A305" s="50">
        <v>303</v>
      </c>
      <c r="B305" s="50" t="s">
        <v>674</v>
      </c>
      <c r="C305" s="48" t="s">
        <v>524</v>
      </c>
      <c r="D305" s="51" t="s">
        <v>1141</v>
      </c>
      <c r="E305" s="50" t="s">
        <v>675</v>
      </c>
    </row>
    <row r="306" spans="1:5" ht="21.95" customHeight="1">
      <c r="A306" s="50">
        <v>304</v>
      </c>
      <c r="B306" s="50" t="s">
        <v>674</v>
      </c>
      <c r="C306" s="48" t="s">
        <v>525</v>
      </c>
      <c r="D306" s="51" t="s">
        <v>1142</v>
      </c>
      <c r="E306" s="50" t="s">
        <v>675</v>
      </c>
    </row>
    <row r="307" spans="1:5" ht="21.95" customHeight="1">
      <c r="A307" s="50">
        <v>305</v>
      </c>
      <c r="B307" s="50" t="s">
        <v>674</v>
      </c>
      <c r="C307" s="51" t="s">
        <v>1143</v>
      </c>
      <c r="D307" s="51" t="s">
        <v>1144</v>
      </c>
      <c r="E307" s="50" t="s">
        <v>675</v>
      </c>
    </row>
    <row r="308" spans="1:5" ht="21.95" customHeight="1">
      <c r="A308" s="50">
        <v>306</v>
      </c>
      <c r="B308" s="50" t="s">
        <v>674</v>
      </c>
      <c r="C308" s="48" t="s">
        <v>527</v>
      </c>
      <c r="D308" s="51" t="s">
        <v>1145</v>
      </c>
      <c r="E308" s="50" t="s">
        <v>675</v>
      </c>
    </row>
    <row r="309" spans="1:5" ht="21.95" customHeight="1">
      <c r="A309" s="50">
        <v>307</v>
      </c>
      <c r="B309" s="50" t="s">
        <v>674</v>
      </c>
      <c r="C309" s="48" t="s">
        <v>528</v>
      </c>
      <c r="D309" s="51" t="s">
        <v>1146</v>
      </c>
      <c r="E309" s="50" t="s">
        <v>675</v>
      </c>
    </row>
    <row r="310" spans="1:5" ht="21.95" customHeight="1">
      <c r="A310" s="50">
        <v>308</v>
      </c>
      <c r="B310" s="50" t="s">
        <v>674</v>
      </c>
      <c r="C310" s="48" t="s">
        <v>529</v>
      </c>
      <c r="D310" s="51" t="s">
        <v>1147</v>
      </c>
      <c r="E310" s="50" t="s">
        <v>675</v>
      </c>
    </row>
    <row r="311" spans="1:5" ht="21.95" customHeight="1">
      <c r="A311" s="50">
        <v>309</v>
      </c>
      <c r="B311" s="50" t="s">
        <v>674</v>
      </c>
      <c r="C311" s="48" t="s">
        <v>530</v>
      </c>
      <c r="D311" s="51" t="s">
        <v>1148</v>
      </c>
      <c r="E311" s="50" t="s">
        <v>675</v>
      </c>
    </row>
    <row r="312" spans="1:5" ht="21.95" customHeight="1">
      <c r="A312" s="50">
        <v>310</v>
      </c>
      <c r="B312" s="50" t="s">
        <v>674</v>
      </c>
      <c r="C312" s="48" t="s">
        <v>531</v>
      </c>
      <c r="D312" s="51" t="s">
        <v>1149</v>
      </c>
      <c r="E312" s="50" t="s">
        <v>675</v>
      </c>
    </row>
    <row r="313" spans="1:5" ht="21.95" customHeight="1">
      <c r="A313" s="50">
        <v>311</v>
      </c>
      <c r="B313" s="50" t="s">
        <v>674</v>
      </c>
      <c r="C313" s="48" t="s">
        <v>532</v>
      </c>
      <c r="D313" s="51" t="s">
        <v>1092</v>
      </c>
      <c r="E313" s="50" t="s">
        <v>675</v>
      </c>
    </row>
    <row r="314" spans="1:5" ht="21.95" customHeight="1">
      <c r="A314" s="50">
        <v>312</v>
      </c>
      <c r="B314" s="50" t="s">
        <v>674</v>
      </c>
      <c r="C314" s="48" t="s">
        <v>533</v>
      </c>
      <c r="D314" s="51" t="s">
        <v>1150</v>
      </c>
      <c r="E314" s="50" t="s">
        <v>675</v>
      </c>
    </row>
    <row r="315" spans="1:5" ht="21.95" customHeight="1">
      <c r="A315" s="50">
        <v>313</v>
      </c>
      <c r="B315" s="50" t="s">
        <v>674</v>
      </c>
      <c r="C315" s="48" t="s">
        <v>534</v>
      </c>
      <c r="D315" s="51" t="s">
        <v>1151</v>
      </c>
      <c r="E315" s="50" t="s">
        <v>675</v>
      </c>
    </row>
    <row r="316" spans="1:5" ht="21.95" customHeight="1">
      <c r="A316" s="50">
        <v>314</v>
      </c>
      <c r="B316" s="50" t="s">
        <v>674</v>
      </c>
      <c r="C316" s="48" t="s">
        <v>536</v>
      </c>
      <c r="D316" s="51" t="s">
        <v>1152</v>
      </c>
      <c r="E316" s="50" t="s">
        <v>675</v>
      </c>
    </row>
    <row r="317" spans="1:5" ht="21.95" customHeight="1">
      <c r="A317" s="50">
        <v>315</v>
      </c>
      <c r="B317" s="50" t="s">
        <v>674</v>
      </c>
      <c r="C317" s="51" t="s">
        <v>1154</v>
      </c>
      <c r="D317" s="51" t="s">
        <v>1155</v>
      </c>
      <c r="E317" s="50" t="s">
        <v>675</v>
      </c>
    </row>
    <row r="318" spans="1:5" ht="21.95" customHeight="1">
      <c r="A318" s="50">
        <v>316</v>
      </c>
      <c r="B318" s="50" t="s">
        <v>674</v>
      </c>
      <c r="C318" s="48" t="s">
        <v>535</v>
      </c>
      <c r="D318" s="51" t="s">
        <v>1156</v>
      </c>
      <c r="E318" s="50" t="s">
        <v>675</v>
      </c>
    </row>
    <row r="319" spans="1:5" ht="21.95" customHeight="1">
      <c r="A319" s="50">
        <v>317</v>
      </c>
      <c r="B319" s="50" t="s">
        <v>674</v>
      </c>
      <c r="C319" s="48" t="s">
        <v>538</v>
      </c>
      <c r="D319" s="51" t="s">
        <v>1157</v>
      </c>
      <c r="E319" s="50" t="s">
        <v>675</v>
      </c>
    </row>
    <row r="320" spans="1:5" ht="21.95" customHeight="1">
      <c r="A320" s="50">
        <v>318</v>
      </c>
      <c r="B320" s="50" t="s">
        <v>674</v>
      </c>
      <c r="C320" s="48" t="s">
        <v>539</v>
      </c>
      <c r="D320" s="51" t="s">
        <v>1158</v>
      </c>
      <c r="E320" s="50" t="s">
        <v>675</v>
      </c>
    </row>
    <row r="321" spans="1:6" ht="21.95" customHeight="1">
      <c r="A321" s="50">
        <v>319</v>
      </c>
      <c r="B321" s="50" t="s">
        <v>674</v>
      </c>
      <c r="C321" s="48" t="s">
        <v>540</v>
      </c>
      <c r="D321" s="51" t="s">
        <v>1159</v>
      </c>
      <c r="E321" s="50" t="s">
        <v>675</v>
      </c>
    </row>
    <row r="322" spans="1:6" ht="21.95" customHeight="1">
      <c r="A322" s="50">
        <v>320</v>
      </c>
      <c r="B322" s="50" t="s">
        <v>674</v>
      </c>
      <c r="C322" s="54" t="s">
        <v>916</v>
      </c>
      <c r="D322" s="50" t="s">
        <v>915</v>
      </c>
      <c r="E322" s="50" t="s">
        <v>675</v>
      </c>
    </row>
    <row r="323" spans="1:6" ht="21.95" customHeight="1">
      <c r="A323" s="50">
        <v>321</v>
      </c>
      <c r="B323" s="50" t="s">
        <v>674</v>
      </c>
      <c r="C323" s="51" t="s">
        <v>1160</v>
      </c>
      <c r="D323" s="51" t="s">
        <v>1161</v>
      </c>
      <c r="E323" s="50" t="s">
        <v>675</v>
      </c>
    </row>
    <row r="324" spans="1:6" ht="21.95" customHeight="1">
      <c r="A324" s="50">
        <v>322</v>
      </c>
      <c r="B324" s="50" t="s">
        <v>674</v>
      </c>
      <c r="C324" s="51" t="s">
        <v>1422</v>
      </c>
      <c r="D324" s="51" t="s">
        <v>1423</v>
      </c>
      <c r="E324" s="50" t="s">
        <v>675</v>
      </c>
    </row>
    <row r="325" spans="1:6" ht="21.95" customHeight="1">
      <c r="A325" s="50">
        <v>323</v>
      </c>
      <c r="B325" s="50" t="s">
        <v>674</v>
      </c>
      <c r="C325" s="48" t="s">
        <v>544</v>
      </c>
      <c r="D325" s="51" t="s">
        <v>1162</v>
      </c>
      <c r="E325" s="50" t="s">
        <v>675</v>
      </c>
    </row>
    <row r="326" spans="1:6" ht="21.95" customHeight="1">
      <c r="A326" s="50">
        <v>324</v>
      </c>
      <c r="B326" s="50" t="s">
        <v>674</v>
      </c>
      <c r="C326" s="48" t="s">
        <v>545</v>
      </c>
      <c r="D326" s="51" t="s">
        <v>1153</v>
      </c>
      <c r="E326" s="50" t="s">
        <v>675</v>
      </c>
    </row>
    <row r="327" spans="1:6" ht="21.95" customHeight="1">
      <c r="A327" s="50">
        <v>325</v>
      </c>
      <c r="B327" s="50" t="s">
        <v>674</v>
      </c>
      <c r="C327" s="51" t="s">
        <v>1456</v>
      </c>
      <c r="D327" s="51" t="s">
        <v>1163</v>
      </c>
      <c r="E327" s="50" t="s">
        <v>675</v>
      </c>
    </row>
    <row r="328" spans="1:6" ht="21.95" customHeight="1">
      <c r="A328" s="50">
        <v>326</v>
      </c>
      <c r="B328" s="50" t="s">
        <v>674</v>
      </c>
      <c r="C328" s="48" t="s">
        <v>549</v>
      </c>
      <c r="D328" s="51" t="s">
        <v>1164</v>
      </c>
      <c r="E328" s="50" t="s">
        <v>675</v>
      </c>
    </row>
    <row r="329" spans="1:6" ht="21.95" customHeight="1">
      <c r="A329" s="50">
        <v>327</v>
      </c>
      <c r="B329" s="50" t="s">
        <v>674</v>
      </c>
      <c r="C329" s="48" t="s">
        <v>550</v>
      </c>
      <c r="D329" s="51" t="s">
        <v>1165</v>
      </c>
      <c r="E329" s="50" t="s">
        <v>675</v>
      </c>
    </row>
    <row r="330" spans="1:6" ht="21.95" customHeight="1">
      <c r="A330" s="50">
        <v>328</v>
      </c>
      <c r="B330" s="50" t="s">
        <v>674</v>
      </c>
      <c r="C330" s="48" t="s">
        <v>559</v>
      </c>
      <c r="D330" s="51" t="s">
        <v>1166</v>
      </c>
      <c r="E330" s="50" t="s">
        <v>675</v>
      </c>
    </row>
    <row r="331" spans="1:6" ht="21.95" customHeight="1">
      <c r="A331" s="50">
        <v>329</v>
      </c>
      <c r="B331" s="50" t="s">
        <v>674</v>
      </c>
      <c r="C331" s="48" t="s">
        <v>560</v>
      </c>
      <c r="D331" s="51" t="s">
        <v>1167</v>
      </c>
      <c r="E331" s="50" t="s">
        <v>675</v>
      </c>
    </row>
    <row r="332" spans="1:6" ht="21.95" customHeight="1">
      <c r="A332" s="50">
        <v>330</v>
      </c>
      <c r="B332" s="50" t="s">
        <v>674</v>
      </c>
      <c r="C332" s="48" t="s">
        <v>562</v>
      </c>
      <c r="D332" s="51" t="s">
        <v>1168</v>
      </c>
      <c r="E332" s="50" t="s">
        <v>675</v>
      </c>
    </row>
    <row r="333" spans="1:6" ht="21.95" customHeight="1">
      <c r="A333" s="50">
        <v>331</v>
      </c>
      <c r="B333" s="50" t="s">
        <v>674</v>
      </c>
      <c r="C333" s="48" t="s">
        <v>563</v>
      </c>
      <c r="D333" s="51" t="s">
        <v>1169</v>
      </c>
      <c r="E333" s="50" t="s">
        <v>675</v>
      </c>
    </row>
    <row r="334" spans="1:6" ht="21.95" customHeight="1">
      <c r="A334" s="50">
        <v>332</v>
      </c>
      <c r="B334" s="50" t="s">
        <v>674</v>
      </c>
      <c r="C334" s="48" t="s">
        <v>367</v>
      </c>
      <c r="D334" s="51" t="s">
        <v>1170</v>
      </c>
      <c r="E334" s="50" t="s">
        <v>675</v>
      </c>
    </row>
    <row r="335" spans="1:6" ht="21.95" customHeight="1">
      <c r="A335" s="50">
        <v>333</v>
      </c>
      <c r="B335" s="50" t="s">
        <v>674</v>
      </c>
      <c r="C335" s="51" t="s">
        <v>1172</v>
      </c>
      <c r="D335" s="51" t="s">
        <v>1173</v>
      </c>
      <c r="E335" s="50" t="s">
        <v>675</v>
      </c>
      <c r="F335" s="56"/>
    </row>
    <row r="336" spans="1:6" ht="21.95" customHeight="1">
      <c r="A336" s="50">
        <v>334</v>
      </c>
      <c r="B336" s="50" t="s">
        <v>674</v>
      </c>
      <c r="C336" s="48" t="s">
        <v>578</v>
      </c>
      <c r="D336" s="51" t="s">
        <v>1171</v>
      </c>
      <c r="E336" s="50" t="s">
        <v>675</v>
      </c>
    </row>
    <row r="337" spans="1:5" ht="21.95" customHeight="1">
      <c r="A337" s="50">
        <v>335</v>
      </c>
      <c r="B337" s="50" t="s">
        <v>674</v>
      </c>
      <c r="C337" s="48" t="s">
        <v>579</v>
      </c>
      <c r="D337" s="51" t="s">
        <v>1174</v>
      </c>
      <c r="E337" s="50" t="s">
        <v>675</v>
      </c>
    </row>
    <row r="338" spans="1:5" ht="21.95" customHeight="1">
      <c r="A338" s="50">
        <v>336</v>
      </c>
      <c r="B338" s="50" t="s">
        <v>674</v>
      </c>
      <c r="C338" s="51" t="s">
        <v>1175</v>
      </c>
      <c r="D338" s="51" t="s">
        <v>762</v>
      </c>
      <c r="E338" s="50" t="s">
        <v>675</v>
      </c>
    </row>
    <row r="339" spans="1:5" ht="21.95" customHeight="1">
      <c r="A339" s="50">
        <v>337</v>
      </c>
      <c r="B339" s="50" t="s">
        <v>674</v>
      </c>
      <c r="C339" s="48" t="s">
        <v>581</v>
      </c>
      <c r="D339" s="51" t="s">
        <v>1176</v>
      </c>
      <c r="E339" s="50" t="s">
        <v>675</v>
      </c>
    </row>
    <row r="340" spans="1:5" ht="21.95" customHeight="1">
      <c r="A340" s="50">
        <v>338</v>
      </c>
      <c r="B340" s="50" t="s">
        <v>674</v>
      </c>
      <c r="C340" s="48" t="s">
        <v>582</v>
      </c>
      <c r="D340" s="51" t="s">
        <v>1177</v>
      </c>
      <c r="E340" s="50" t="s">
        <v>675</v>
      </c>
    </row>
    <row r="341" spans="1:5" ht="21.95" customHeight="1">
      <c r="A341" s="50">
        <v>339</v>
      </c>
      <c r="B341" s="50" t="s">
        <v>674</v>
      </c>
      <c r="C341" s="48" t="s">
        <v>583</v>
      </c>
      <c r="D341" s="51" t="s">
        <v>1178</v>
      </c>
      <c r="E341" s="50" t="s">
        <v>675</v>
      </c>
    </row>
    <row r="342" spans="1:5" ht="21.95" customHeight="1">
      <c r="A342" s="50">
        <v>340</v>
      </c>
      <c r="B342" s="50" t="s">
        <v>674</v>
      </c>
      <c r="C342" s="48" t="s">
        <v>584</v>
      </c>
      <c r="D342" s="51" t="s">
        <v>1179</v>
      </c>
      <c r="E342" s="50" t="s">
        <v>675</v>
      </c>
    </row>
    <row r="343" spans="1:5" ht="21.95" customHeight="1">
      <c r="A343" s="50">
        <v>341</v>
      </c>
      <c r="B343" s="50" t="s">
        <v>674</v>
      </c>
      <c r="C343" s="51" t="s">
        <v>1180</v>
      </c>
      <c r="D343" s="51" t="s">
        <v>1181</v>
      </c>
      <c r="E343" s="50" t="s">
        <v>675</v>
      </c>
    </row>
    <row r="344" spans="1:5" ht="21.95" customHeight="1">
      <c r="A344" s="50">
        <v>342</v>
      </c>
      <c r="B344" s="50" t="s">
        <v>674</v>
      </c>
      <c r="C344" s="51" t="s">
        <v>1182</v>
      </c>
      <c r="D344" s="51" t="s">
        <v>1183</v>
      </c>
      <c r="E344" s="50" t="s">
        <v>675</v>
      </c>
    </row>
    <row r="345" spans="1:5" ht="21.95" customHeight="1">
      <c r="A345" s="50">
        <v>343</v>
      </c>
      <c r="B345" s="50" t="s">
        <v>674</v>
      </c>
      <c r="C345" s="51" t="s">
        <v>1184</v>
      </c>
      <c r="D345" s="51" t="s">
        <v>1185</v>
      </c>
      <c r="E345" s="50" t="s">
        <v>675</v>
      </c>
    </row>
    <row r="346" spans="1:5" ht="21.95" customHeight="1">
      <c r="A346" s="50">
        <v>344</v>
      </c>
      <c r="B346" s="50" t="s">
        <v>674</v>
      </c>
      <c r="C346" s="48" t="s">
        <v>588</v>
      </c>
      <c r="D346" s="51" t="s">
        <v>1186</v>
      </c>
      <c r="E346" s="50" t="s">
        <v>675</v>
      </c>
    </row>
    <row r="347" spans="1:5" ht="21.95" customHeight="1">
      <c r="A347" s="50">
        <v>345</v>
      </c>
      <c r="B347" s="50" t="s">
        <v>674</v>
      </c>
      <c r="C347" s="48" t="s">
        <v>589</v>
      </c>
      <c r="D347" s="51" t="s">
        <v>1187</v>
      </c>
      <c r="E347" s="50" t="s">
        <v>675</v>
      </c>
    </row>
    <row r="348" spans="1:5" ht="21.95" customHeight="1">
      <c r="A348" s="50">
        <v>346</v>
      </c>
      <c r="B348" s="50" t="s">
        <v>674</v>
      </c>
      <c r="C348" s="48" t="s">
        <v>134</v>
      </c>
      <c r="D348" s="51" t="s">
        <v>1188</v>
      </c>
      <c r="E348" s="50" t="s">
        <v>675</v>
      </c>
    </row>
    <row r="349" spans="1:5" ht="21.95" customHeight="1">
      <c r="A349" s="50">
        <v>347</v>
      </c>
      <c r="B349" s="50" t="s">
        <v>674</v>
      </c>
      <c r="C349" s="48" t="s">
        <v>591</v>
      </c>
      <c r="D349" s="51" t="s">
        <v>1189</v>
      </c>
      <c r="E349" s="50" t="s">
        <v>675</v>
      </c>
    </row>
    <row r="350" spans="1:5" ht="21.95" customHeight="1">
      <c r="A350" s="50">
        <v>348</v>
      </c>
      <c r="B350" s="50" t="s">
        <v>674</v>
      </c>
      <c r="C350" s="48" t="s">
        <v>509</v>
      </c>
      <c r="D350" s="51" t="s">
        <v>1190</v>
      </c>
      <c r="E350" s="50" t="s">
        <v>675</v>
      </c>
    </row>
    <row r="351" spans="1:5" ht="21.95" customHeight="1">
      <c r="A351" s="50">
        <v>349</v>
      </c>
      <c r="B351" s="50" t="s">
        <v>674</v>
      </c>
      <c r="C351" s="48" t="s">
        <v>593</v>
      </c>
      <c r="D351" s="51" t="s">
        <v>1191</v>
      </c>
      <c r="E351" s="50" t="s">
        <v>675</v>
      </c>
    </row>
    <row r="352" spans="1:5" ht="21.95" customHeight="1">
      <c r="A352" s="50">
        <v>350</v>
      </c>
      <c r="B352" s="50" t="s">
        <v>674</v>
      </c>
      <c r="C352" s="48" t="s">
        <v>594</v>
      </c>
      <c r="D352" s="51" t="s">
        <v>1192</v>
      </c>
      <c r="E352" s="50" t="s">
        <v>675</v>
      </c>
    </row>
    <row r="353" spans="1:5" ht="21.95" customHeight="1">
      <c r="A353" s="50">
        <v>351</v>
      </c>
      <c r="B353" s="50" t="s">
        <v>674</v>
      </c>
      <c r="C353" s="48" t="s">
        <v>595</v>
      </c>
      <c r="D353" s="51" t="s">
        <v>1193</v>
      </c>
      <c r="E353" s="50" t="s">
        <v>675</v>
      </c>
    </row>
    <row r="354" spans="1:5" ht="21.95" customHeight="1">
      <c r="A354" s="50">
        <v>352</v>
      </c>
      <c r="B354" s="50" t="s">
        <v>674</v>
      </c>
      <c r="C354" s="48" t="s">
        <v>596</v>
      </c>
      <c r="D354" s="51" t="s">
        <v>1194</v>
      </c>
      <c r="E354" s="50" t="s">
        <v>675</v>
      </c>
    </row>
    <row r="355" spans="1:5" ht="21.95" customHeight="1">
      <c r="A355" s="50">
        <v>353</v>
      </c>
      <c r="B355" s="50" t="s">
        <v>674</v>
      </c>
      <c r="C355" s="48" t="s">
        <v>597</v>
      </c>
      <c r="D355" s="51" t="s">
        <v>1195</v>
      </c>
      <c r="E355" s="50" t="s">
        <v>675</v>
      </c>
    </row>
    <row r="356" spans="1:5" ht="21.95" customHeight="1">
      <c r="A356" s="50">
        <v>354</v>
      </c>
      <c r="B356" s="50" t="s">
        <v>674</v>
      </c>
      <c r="C356" s="48" t="s">
        <v>598</v>
      </c>
      <c r="D356" s="51" t="s">
        <v>1196</v>
      </c>
      <c r="E356" s="50" t="s">
        <v>675</v>
      </c>
    </row>
    <row r="357" spans="1:5" ht="21.95" customHeight="1">
      <c r="A357" s="50">
        <v>355</v>
      </c>
      <c r="B357" s="50" t="s">
        <v>674</v>
      </c>
      <c r="C357" s="48" t="s">
        <v>599</v>
      </c>
      <c r="D357" s="51" t="s">
        <v>1197</v>
      </c>
      <c r="E357" s="50" t="s">
        <v>675</v>
      </c>
    </row>
    <row r="358" spans="1:5" ht="21.95" customHeight="1">
      <c r="A358" s="50">
        <v>356</v>
      </c>
      <c r="B358" s="50" t="s">
        <v>674</v>
      </c>
      <c r="C358" s="48" t="s">
        <v>451</v>
      </c>
      <c r="D358" s="51" t="s">
        <v>1200</v>
      </c>
      <c r="E358" s="50" t="s">
        <v>675</v>
      </c>
    </row>
    <row r="359" spans="1:5" ht="21.95" customHeight="1">
      <c r="A359" s="50">
        <v>357</v>
      </c>
      <c r="B359" s="50" t="s">
        <v>674</v>
      </c>
      <c r="C359" s="48" t="s">
        <v>600</v>
      </c>
      <c r="D359" s="51" t="s">
        <v>1198</v>
      </c>
      <c r="E359" s="50" t="s">
        <v>675</v>
      </c>
    </row>
    <row r="360" spans="1:5" ht="21.95" customHeight="1">
      <c r="A360" s="50">
        <v>358</v>
      </c>
      <c r="B360" s="50" t="s">
        <v>674</v>
      </c>
      <c r="C360" s="48" t="s">
        <v>601</v>
      </c>
      <c r="D360" s="51" t="s">
        <v>1199</v>
      </c>
      <c r="E360" s="50" t="s">
        <v>675</v>
      </c>
    </row>
    <row r="361" spans="1:5" ht="21.95" customHeight="1">
      <c r="A361" s="50">
        <v>359</v>
      </c>
      <c r="B361" s="50" t="s">
        <v>674</v>
      </c>
      <c r="C361" s="48" t="s">
        <v>602</v>
      </c>
      <c r="D361" s="51" t="s">
        <v>1397</v>
      </c>
      <c r="E361" s="50" t="s">
        <v>675</v>
      </c>
    </row>
    <row r="362" spans="1:5" ht="21.95" customHeight="1">
      <c r="A362" s="50">
        <v>360</v>
      </c>
      <c r="B362" s="50" t="s">
        <v>674</v>
      </c>
      <c r="C362" s="48" t="s">
        <v>603</v>
      </c>
      <c r="D362" s="51" t="s">
        <v>1398</v>
      </c>
      <c r="E362" s="50" t="s">
        <v>675</v>
      </c>
    </row>
    <row r="363" spans="1:5" ht="21.95" customHeight="1">
      <c r="A363" s="50">
        <v>361</v>
      </c>
      <c r="B363" s="50" t="s">
        <v>674</v>
      </c>
      <c r="C363" s="48" t="s">
        <v>604</v>
      </c>
      <c r="D363" s="51" t="s">
        <v>1398</v>
      </c>
      <c r="E363" s="50" t="s">
        <v>675</v>
      </c>
    </row>
    <row r="364" spans="1:5" ht="21.95" customHeight="1">
      <c r="A364" s="50">
        <v>362</v>
      </c>
      <c r="B364" s="50" t="s">
        <v>674</v>
      </c>
      <c r="C364" s="48" t="s">
        <v>605</v>
      </c>
      <c r="D364" s="51" t="s">
        <v>1399</v>
      </c>
      <c r="E364" s="50" t="s">
        <v>675</v>
      </c>
    </row>
    <row r="365" spans="1:5" ht="21.95" customHeight="1">
      <c r="A365" s="50">
        <v>363</v>
      </c>
      <c r="B365" s="50" t="s">
        <v>674</v>
      </c>
      <c r="C365" s="48" t="s">
        <v>606</v>
      </c>
      <c r="D365" s="51" t="s">
        <v>1400</v>
      </c>
      <c r="E365" s="50" t="s">
        <v>675</v>
      </c>
    </row>
    <row r="366" spans="1:5" ht="21.95" customHeight="1">
      <c r="A366" s="50">
        <v>364</v>
      </c>
      <c r="B366" s="50" t="s">
        <v>674</v>
      </c>
      <c r="C366" s="51" t="s">
        <v>1401</v>
      </c>
      <c r="D366" s="51" t="s">
        <v>1402</v>
      </c>
      <c r="E366" s="50" t="s">
        <v>675</v>
      </c>
    </row>
    <row r="367" spans="1:5" ht="21.95" customHeight="1">
      <c r="A367" s="50">
        <v>365</v>
      </c>
      <c r="B367" s="50" t="s">
        <v>674</v>
      </c>
      <c r="C367" s="48" t="s">
        <v>608</v>
      </c>
      <c r="D367" s="51" t="s">
        <v>1403</v>
      </c>
      <c r="E367" s="50" t="s">
        <v>675</v>
      </c>
    </row>
    <row r="368" spans="1:5" ht="21.95" customHeight="1">
      <c r="A368" s="50">
        <v>366</v>
      </c>
      <c r="B368" s="50" t="s">
        <v>674</v>
      </c>
      <c r="C368" s="48" t="s">
        <v>609</v>
      </c>
      <c r="D368" s="51" t="s">
        <v>1404</v>
      </c>
      <c r="E368" s="50" t="s">
        <v>675</v>
      </c>
    </row>
    <row r="369" spans="1:5" ht="21.95" customHeight="1">
      <c r="A369" s="50">
        <v>367</v>
      </c>
      <c r="B369" s="50" t="s">
        <v>674</v>
      </c>
      <c r="C369" s="48" t="s">
        <v>610</v>
      </c>
      <c r="D369" s="51" t="s">
        <v>1405</v>
      </c>
      <c r="E369" s="50" t="s">
        <v>675</v>
      </c>
    </row>
    <row r="370" spans="1:5" ht="21.95" customHeight="1">
      <c r="A370" s="50">
        <v>368</v>
      </c>
      <c r="B370" s="50" t="s">
        <v>674</v>
      </c>
      <c r="C370" s="48" t="s">
        <v>611</v>
      </c>
      <c r="D370" s="51" t="s">
        <v>1406</v>
      </c>
      <c r="E370" s="50" t="s">
        <v>675</v>
      </c>
    </row>
    <row r="371" spans="1:5" ht="21.95" customHeight="1">
      <c r="A371" s="50">
        <v>369</v>
      </c>
      <c r="B371" s="50" t="s">
        <v>674</v>
      </c>
      <c r="C371" s="48" t="s">
        <v>612</v>
      </c>
      <c r="D371" s="51" t="s">
        <v>1407</v>
      </c>
      <c r="E371" s="50" t="s">
        <v>675</v>
      </c>
    </row>
    <row r="372" spans="1:5" ht="21.95" customHeight="1">
      <c r="A372" s="50">
        <v>370</v>
      </c>
      <c r="B372" s="50" t="s">
        <v>674</v>
      </c>
      <c r="C372" s="59" t="s">
        <v>1409</v>
      </c>
      <c r="D372" s="51" t="s">
        <v>1408</v>
      </c>
      <c r="E372" s="50" t="s">
        <v>675</v>
      </c>
    </row>
    <row r="373" spans="1:5" ht="21.95" customHeight="1">
      <c r="A373" s="50">
        <v>371</v>
      </c>
      <c r="B373" s="50" t="s">
        <v>674</v>
      </c>
      <c r="C373" s="48" t="s">
        <v>614</v>
      </c>
      <c r="D373" s="51" t="s">
        <v>1410</v>
      </c>
      <c r="E373" s="50" t="s">
        <v>675</v>
      </c>
    </row>
    <row r="374" spans="1:5" ht="21.95" customHeight="1">
      <c r="A374" s="50">
        <v>372</v>
      </c>
      <c r="B374" s="50" t="s">
        <v>674</v>
      </c>
      <c r="C374" s="59" t="s">
        <v>1412</v>
      </c>
      <c r="D374" s="51" t="s">
        <v>1411</v>
      </c>
      <c r="E374" s="50" t="s">
        <v>675</v>
      </c>
    </row>
    <row r="375" spans="1:5" ht="21.95" customHeight="1">
      <c r="A375" s="50">
        <v>373</v>
      </c>
      <c r="B375" s="50" t="s">
        <v>674</v>
      </c>
      <c r="C375" s="48" t="s">
        <v>616</v>
      </c>
      <c r="D375" s="51" t="s">
        <v>1413</v>
      </c>
      <c r="E375" s="50" t="s">
        <v>675</v>
      </c>
    </row>
    <row r="376" spans="1:5" ht="21.95" customHeight="1">
      <c r="A376" s="50">
        <v>374</v>
      </c>
      <c r="B376" s="50" t="s">
        <v>674</v>
      </c>
      <c r="C376" s="48" t="s">
        <v>617</v>
      </c>
      <c r="D376" s="51" t="s">
        <v>1414</v>
      </c>
      <c r="E376" s="50" t="s">
        <v>675</v>
      </c>
    </row>
    <row r="377" spans="1:5" ht="21.95" customHeight="1">
      <c r="A377" s="50">
        <v>375</v>
      </c>
      <c r="B377" s="50" t="s">
        <v>674</v>
      </c>
      <c r="C377" s="48" t="s">
        <v>618</v>
      </c>
      <c r="D377" s="51" t="s">
        <v>1415</v>
      </c>
      <c r="E377" s="50" t="s">
        <v>675</v>
      </c>
    </row>
    <row r="378" spans="1:5" ht="21.95" customHeight="1">
      <c r="A378" s="50">
        <v>376</v>
      </c>
      <c r="B378" s="50" t="s">
        <v>674</v>
      </c>
      <c r="C378" s="48" t="s">
        <v>619</v>
      </c>
      <c r="D378" s="51" t="s">
        <v>1416</v>
      </c>
      <c r="E378" s="50" t="s">
        <v>675</v>
      </c>
    </row>
    <row r="379" spans="1:5" ht="21.95" customHeight="1">
      <c r="A379" s="50">
        <v>377</v>
      </c>
      <c r="B379" s="50" t="s">
        <v>674</v>
      </c>
      <c r="C379" s="48" t="s">
        <v>620</v>
      </c>
      <c r="D379" s="51" t="s">
        <v>1417</v>
      </c>
      <c r="E379" s="50" t="s">
        <v>675</v>
      </c>
    </row>
    <row r="380" spans="1:5" ht="21.95" customHeight="1">
      <c r="A380" s="50">
        <v>378</v>
      </c>
      <c r="B380" s="50" t="s">
        <v>674</v>
      </c>
      <c r="C380" s="48" t="s">
        <v>621</v>
      </c>
      <c r="D380" s="51" t="s">
        <v>1418</v>
      </c>
      <c r="E380" s="50" t="s">
        <v>675</v>
      </c>
    </row>
    <row r="381" spans="1:5" ht="21.95" customHeight="1">
      <c r="A381" s="50">
        <v>379</v>
      </c>
      <c r="B381" s="50" t="s">
        <v>674</v>
      </c>
      <c r="C381" s="48" t="s">
        <v>622</v>
      </c>
      <c r="D381" s="51" t="s">
        <v>1419</v>
      </c>
      <c r="E381" s="50" t="s">
        <v>675</v>
      </c>
    </row>
    <row r="382" spans="1:5" ht="21.95" customHeight="1">
      <c r="A382" s="50">
        <v>380</v>
      </c>
      <c r="B382" s="50" t="s">
        <v>674</v>
      </c>
      <c r="C382" s="48" t="s">
        <v>623</v>
      </c>
      <c r="D382" s="51" t="s">
        <v>1420</v>
      </c>
      <c r="E382" s="50" t="s">
        <v>675</v>
      </c>
    </row>
    <row r="383" spans="1:5" ht="21.95" customHeight="1">
      <c r="A383" s="50">
        <v>381</v>
      </c>
      <c r="B383" s="50" t="s">
        <v>674</v>
      </c>
      <c r="C383" s="48" t="s">
        <v>624</v>
      </c>
      <c r="D383" s="51" t="s">
        <v>1421</v>
      </c>
      <c r="E383" s="50" t="s">
        <v>675</v>
      </c>
    </row>
    <row r="384" spans="1:5" ht="21.95" customHeight="1">
      <c r="A384" s="50">
        <v>382</v>
      </c>
      <c r="B384" s="50" t="s">
        <v>674</v>
      </c>
      <c r="C384" s="59" t="s">
        <v>608</v>
      </c>
      <c r="D384" s="51" t="s">
        <v>1403</v>
      </c>
      <c r="E384" s="50" t="s">
        <v>675</v>
      </c>
    </row>
    <row r="385" spans="1:5" ht="21.95" customHeight="1">
      <c r="A385" s="50">
        <v>383</v>
      </c>
      <c r="B385" s="50" t="s">
        <v>674</v>
      </c>
      <c r="C385" s="48" t="s">
        <v>626</v>
      </c>
      <c r="D385" s="51" t="s">
        <v>1201</v>
      </c>
      <c r="E385" s="50" t="s">
        <v>675</v>
      </c>
    </row>
    <row r="386" spans="1:5" ht="21.95" customHeight="1">
      <c r="A386" s="50">
        <v>384</v>
      </c>
      <c r="B386" s="50" t="s">
        <v>674</v>
      </c>
      <c r="C386" s="48" t="s">
        <v>627</v>
      </c>
      <c r="D386" s="51" t="s">
        <v>1424</v>
      </c>
      <c r="E386" s="50" t="s">
        <v>675</v>
      </c>
    </row>
    <row r="387" spans="1:5" ht="21.95" customHeight="1">
      <c r="A387" s="50">
        <v>385</v>
      </c>
      <c r="B387" s="50" t="s">
        <v>674</v>
      </c>
      <c r="C387" s="48" t="s">
        <v>628</v>
      </c>
      <c r="D387" s="51" t="s">
        <v>1202</v>
      </c>
      <c r="E387" s="50" t="s">
        <v>675</v>
      </c>
    </row>
    <row r="388" spans="1:5" ht="21.95" customHeight="1">
      <c r="A388" s="50">
        <v>386</v>
      </c>
      <c r="B388" s="50" t="s">
        <v>674</v>
      </c>
      <c r="C388" s="48" t="s">
        <v>629</v>
      </c>
      <c r="D388" s="51" t="s">
        <v>1203</v>
      </c>
      <c r="E388" s="50" t="s">
        <v>675</v>
      </c>
    </row>
    <row r="389" spans="1:5" ht="21.95" customHeight="1">
      <c r="A389" s="50">
        <v>387</v>
      </c>
      <c r="B389" s="50" t="s">
        <v>674</v>
      </c>
      <c r="C389" s="51" t="s">
        <v>1425</v>
      </c>
      <c r="D389" s="51" t="s">
        <v>1426</v>
      </c>
      <c r="E389" s="50" t="s">
        <v>675</v>
      </c>
    </row>
    <row r="390" spans="1:5" ht="21.95" customHeight="1">
      <c r="A390" s="50">
        <v>388</v>
      </c>
      <c r="B390" s="50" t="s">
        <v>674</v>
      </c>
      <c r="C390" s="48" t="s">
        <v>631</v>
      </c>
      <c r="D390" s="51" t="s">
        <v>1204</v>
      </c>
      <c r="E390" s="50" t="s">
        <v>675</v>
      </c>
    </row>
    <row r="391" spans="1:5" ht="21.95" customHeight="1">
      <c r="A391" s="50">
        <v>389</v>
      </c>
      <c r="B391" s="50" t="s">
        <v>674</v>
      </c>
      <c r="C391" s="48" t="s">
        <v>632</v>
      </c>
      <c r="D391" s="51" t="s">
        <v>1205</v>
      </c>
      <c r="E391" s="50" t="s">
        <v>675</v>
      </c>
    </row>
    <row r="392" spans="1:5" ht="21.95" customHeight="1">
      <c r="A392" s="50">
        <v>390</v>
      </c>
      <c r="B392" s="50" t="s">
        <v>674</v>
      </c>
      <c r="C392" s="48" t="s">
        <v>633</v>
      </c>
      <c r="D392" s="51" t="s">
        <v>1206</v>
      </c>
      <c r="E392" s="50" t="s">
        <v>675</v>
      </c>
    </row>
    <row r="393" spans="1:5" ht="21.95" customHeight="1">
      <c r="A393" s="50">
        <v>391</v>
      </c>
      <c r="B393" s="50" t="s">
        <v>674</v>
      </c>
      <c r="C393" s="48" t="s">
        <v>634</v>
      </c>
      <c r="D393" s="51" t="s">
        <v>1207</v>
      </c>
      <c r="E393" s="50" t="s">
        <v>675</v>
      </c>
    </row>
    <row r="394" spans="1:5" ht="21.95" customHeight="1">
      <c r="A394" s="50">
        <v>392</v>
      </c>
      <c r="B394" s="50" t="s">
        <v>674</v>
      </c>
      <c r="C394" s="48" t="s">
        <v>377</v>
      </c>
      <c r="D394" s="51" t="s">
        <v>1208</v>
      </c>
      <c r="E394" s="50" t="s">
        <v>675</v>
      </c>
    </row>
    <row r="395" spans="1:5" ht="21.95" customHeight="1">
      <c r="A395" s="50">
        <v>393</v>
      </c>
      <c r="B395" s="50" t="s">
        <v>674</v>
      </c>
      <c r="C395" s="51" t="s">
        <v>1427</v>
      </c>
      <c r="D395" s="51" t="s">
        <v>1428</v>
      </c>
      <c r="E395" s="50" t="s">
        <v>675</v>
      </c>
    </row>
    <row r="396" spans="1:5" ht="21.95" customHeight="1">
      <c r="A396" s="50">
        <v>394</v>
      </c>
      <c r="B396" s="50" t="s">
        <v>674</v>
      </c>
      <c r="C396" s="51" t="s">
        <v>1429</v>
      </c>
      <c r="D396" s="51" t="s">
        <v>1430</v>
      </c>
      <c r="E396" s="50" t="s">
        <v>675</v>
      </c>
    </row>
    <row r="397" spans="1:5" ht="21.95" customHeight="1">
      <c r="A397" s="50">
        <v>395</v>
      </c>
      <c r="B397" s="50" t="s">
        <v>674</v>
      </c>
      <c r="C397" s="51" t="s">
        <v>1431</v>
      </c>
      <c r="D397" s="51" t="s">
        <v>1432</v>
      </c>
      <c r="E397" s="50" t="s">
        <v>675</v>
      </c>
    </row>
    <row r="398" spans="1:5" ht="21.95" customHeight="1">
      <c r="A398" s="50">
        <v>396</v>
      </c>
      <c r="B398" s="50" t="s">
        <v>674</v>
      </c>
      <c r="C398" s="48" t="s">
        <v>639</v>
      </c>
      <c r="D398" s="51" t="s">
        <v>1209</v>
      </c>
      <c r="E398" s="50" t="s">
        <v>675</v>
      </c>
    </row>
    <row r="399" spans="1:5" ht="21.95" customHeight="1">
      <c r="A399" s="50">
        <v>397</v>
      </c>
      <c r="B399" s="50" t="s">
        <v>674</v>
      </c>
      <c r="C399" s="48" t="s">
        <v>640</v>
      </c>
      <c r="D399" s="51" t="s">
        <v>1210</v>
      </c>
      <c r="E399" s="50" t="s">
        <v>675</v>
      </c>
    </row>
    <row r="400" spans="1:5" ht="21.95" customHeight="1">
      <c r="A400" s="50">
        <v>398</v>
      </c>
      <c r="B400" s="50" t="s">
        <v>674</v>
      </c>
      <c r="C400" s="48" t="s">
        <v>641</v>
      </c>
      <c r="D400" s="51" t="s">
        <v>1211</v>
      </c>
      <c r="E400" s="50" t="s">
        <v>675</v>
      </c>
    </row>
    <row r="401" spans="1:5" ht="21.95" customHeight="1">
      <c r="A401" s="50">
        <v>399</v>
      </c>
      <c r="B401" s="50" t="s">
        <v>674</v>
      </c>
      <c r="C401" s="51" t="s">
        <v>1433</v>
      </c>
      <c r="D401" s="51" t="s">
        <v>1434</v>
      </c>
      <c r="E401" s="50" t="s">
        <v>675</v>
      </c>
    </row>
    <row r="402" spans="1:5" ht="21.95" customHeight="1">
      <c r="A402" s="50">
        <v>400</v>
      </c>
      <c r="B402" s="50" t="s">
        <v>674</v>
      </c>
      <c r="C402" s="48" t="s">
        <v>643</v>
      </c>
      <c r="D402" s="51" t="s">
        <v>1212</v>
      </c>
      <c r="E402" s="50" t="s">
        <v>675</v>
      </c>
    </row>
    <row r="403" spans="1:5" ht="21.95" customHeight="1">
      <c r="A403" s="50">
        <v>401</v>
      </c>
      <c r="B403" s="50" t="s">
        <v>674</v>
      </c>
      <c r="C403" s="48" t="s">
        <v>644</v>
      </c>
      <c r="D403" s="51" t="s">
        <v>1213</v>
      </c>
      <c r="E403" s="50" t="s">
        <v>675</v>
      </c>
    </row>
    <row r="404" spans="1:5" ht="21.95" customHeight="1">
      <c r="A404" s="50">
        <v>402</v>
      </c>
      <c r="B404" s="50" t="s">
        <v>674</v>
      </c>
      <c r="C404" s="48" t="s">
        <v>641</v>
      </c>
      <c r="D404" s="51" t="s">
        <v>1211</v>
      </c>
      <c r="E404" s="50" t="s">
        <v>675</v>
      </c>
    </row>
    <row r="405" spans="1:5" ht="21.95" customHeight="1">
      <c r="A405" s="50">
        <v>403</v>
      </c>
      <c r="B405" s="50" t="s">
        <v>674</v>
      </c>
      <c r="C405" s="48" t="s">
        <v>142</v>
      </c>
      <c r="D405" s="51" t="s">
        <v>853</v>
      </c>
      <c r="E405" s="50" t="s">
        <v>675</v>
      </c>
    </row>
    <row r="406" spans="1:5" ht="21.95" customHeight="1">
      <c r="A406" s="50">
        <v>404</v>
      </c>
      <c r="B406" s="50" t="s">
        <v>674</v>
      </c>
      <c r="C406" s="48" t="s">
        <v>516</v>
      </c>
      <c r="D406" s="51" t="s">
        <v>1214</v>
      </c>
      <c r="E406" s="50" t="s">
        <v>675</v>
      </c>
    </row>
    <row r="407" spans="1:5" ht="21.95" customHeight="1">
      <c r="A407" s="50">
        <v>405</v>
      </c>
      <c r="B407" s="50" t="s">
        <v>674</v>
      </c>
      <c r="C407" s="48" t="s">
        <v>648</v>
      </c>
      <c r="D407" s="51" t="s">
        <v>1435</v>
      </c>
      <c r="E407" s="50" t="s">
        <v>675</v>
      </c>
    </row>
    <row r="408" spans="1:5" ht="21.95" customHeight="1">
      <c r="A408" s="50">
        <v>406</v>
      </c>
      <c r="B408" s="50" t="s">
        <v>674</v>
      </c>
      <c r="C408" s="48" t="s">
        <v>649</v>
      </c>
      <c r="D408" s="51" t="s">
        <v>1215</v>
      </c>
      <c r="E408" s="50" t="s">
        <v>675</v>
      </c>
    </row>
    <row r="409" spans="1:5" ht="21.95" customHeight="1">
      <c r="A409" s="50">
        <v>407</v>
      </c>
      <c r="B409" s="50" t="s">
        <v>674</v>
      </c>
      <c r="C409" s="51" t="s">
        <v>1436</v>
      </c>
      <c r="D409" s="51" t="s">
        <v>1437</v>
      </c>
      <c r="E409" s="50" t="s">
        <v>675</v>
      </c>
    </row>
    <row r="410" spans="1:5" ht="21.95" customHeight="1">
      <c r="A410" s="50">
        <v>408</v>
      </c>
      <c r="B410" s="50" t="s">
        <v>674</v>
      </c>
      <c r="C410" s="48" t="s">
        <v>651</v>
      </c>
      <c r="D410" s="51" t="s">
        <v>1216</v>
      </c>
      <c r="E410" s="50" t="s">
        <v>675</v>
      </c>
    </row>
    <row r="411" spans="1:5" ht="21.95" customHeight="1">
      <c r="A411" s="50">
        <v>409</v>
      </c>
      <c r="B411" s="50" t="s">
        <v>674</v>
      </c>
      <c r="C411" s="48" t="s">
        <v>652</v>
      </c>
      <c r="D411" s="51" t="s">
        <v>1217</v>
      </c>
      <c r="E411" s="50" t="s">
        <v>675</v>
      </c>
    </row>
    <row r="412" spans="1:5" ht="21.95" customHeight="1">
      <c r="A412" s="50">
        <v>410</v>
      </c>
      <c r="B412" s="50" t="s">
        <v>674</v>
      </c>
      <c r="C412" s="48" t="s">
        <v>653</v>
      </c>
      <c r="D412" s="51" t="s">
        <v>1440</v>
      </c>
      <c r="E412" s="50" t="s">
        <v>675</v>
      </c>
    </row>
    <row r="413" spans="1:5" ht="21.95" customHeight="1">
      <c r="A413" s="50">
        <v>411</v>
      </c>
      <c r="B413" s="50" t="s">
        <v>674</v>
      </c>
      <c r="C413" s="48" t="s">
        <v>654</v>
      </c>
      <c r="D413" s="51" t="s">
        <v>1218</v>
      </c>
      <c r="E413" s="50" t="s">
        <v>675</v>
      </c>
    </row>
    <row r="414" spans="1:5" ht="21.95" customHeight="1">
      <c r="A414" s="50">
        <v>412</v>
      </c>
      <c r="B414" s="50" t="s">
        <v>674</v>
      </c>
      <c r="C414" s="48" t="s">
        <v>655</v>
      </c>
      <c r="D414" s="51" t="s">
        <v>1219</v>
      </c>
      <c r="E414" s="50" t="s">
        <v>675</v>
      </c>
    </row>
    <row r="415" spans="1:5" ht="21.95" customHeight="1">
      <c r="A415" s="50">
        <v>413</v>
      </c>
      <c r="B415" s="50" t="s">
        <v>674</v>
      </c>
      <c r="C415" s="51" t="s">
        <v>1438</v>
      </c>
      <c r="D415" s="51" t="s">
        <v>1439</v>
      </c>
      <c r="E415" s="50" t="s">
        <v>675</v>
      </c>
    </row>
    <row r="416" spans="1:5" ht="21.95" customHeight="1">
      <c r="A416" s="50">
        <v>414</v>
      </c>
      <c r="B416" s="50" t="s">
        <v>674</v>
      </c>
      <c r="C416" s="48" t="s">
        <v>657</v>
      </c>
      <c r="D416" s="51" t="s">
        <v>1441</v>
      </c>
      <c r="E416" s="50" t="s">
        <v>675</v>
      </c>
    </row>
    <row r="417" spans="1:5" ht="21.95" customHeight="1">
      <c r="A417" s="50">
        <v>415</v>
      </c>
      <c r="B417" s="50" t="s">
        <v>674</v>
      </c>
      <c r="C417" s="48" t="s">
        <v>658</v>
      </c>
      <c r="D417" s="51" t="s">
        <v>1220</v>
      </c>
      <c r="E417" s="50" t="s">
        <v>675</v>
      </c>
    </row>
    <row r="418" spans="1:5" ht="21.95" customHeight="1">
      <c r="A418" s="50">
        <v>416</v>
      </c>
      <c r="B418" s="50" t="s">
        <v>674</v>
      </c>
      <c r="C418" s="51" t="s">
        <v>1442</v>
      </c>
      <c r="D418" s="51" t="s">
        <v>1443</v>
      </c>
      <c r="E418" s="50" t="s">
        <v>675</v>
      </c>
    </row>
    <row r="419" spans="1:5" ht="21.95" customHeight="1">
      <c r="A419" s="50">
        <v>417</v>
      </c>
      <c r="B419" s="50" t="s">
        <v>674</v>
      </c>
      <c r="C419" s="51" t="s">
        <v>1444</v>
      </c>
      <c r="D419" s="51" t="s">
        <v>1445</v>
      </c>
      <c r="E419" s="50" t="s">
        <v>675</v>
      </c>
    </row>
    <row r="420" spans="1:5" ht="21.95" customHeight="1">
      <c r="A420" s="50">
        <v>418</v>
      </c>
      <c r="B420" s="50" t="s">
        <v>674</v>
      </c>
      <c r="C420" s="51" t="s">
        <v>1446</v>
      </c>
      <c r="D420" s="51" t="s">
        <v>1363</v>
      </c>
      <c r="E420" s="50" t="s">
        <v>675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8"/>
  <sheetViews>
    <sheetView workbookViewId="0">
      <selection activeCell="D23" sqref="D23"/>
    </sheetView>
  </sheetViews>
  <sheetFormatPr defaultRowHeight="13.5"/>
  <cols>
    <col min="1" max="1" width="6.77734375" customWidth="1"/>
    <col min="2" max="2" width="13.77734375" customWidth="1"/>
    <col min="3" max="3" width="20.6640625" customWidth="1"/>
    <col min="4" max="4" width="60.88671875" customWidth="1"/>
    <col min="5" max="5" width="12" customWidth="1"/>
  </cols>
  <sheetData>
    <row r="1" spans="1:6" ht="65.25" customHeight="1">
      <c r="A1" s="90" t="s">
        <v>1454</v>
      </c>
      <c r="B1" s="91"/>
      <c r="C1" s="91"/>
      <c r="D1" s="91"/>
      <c r="E1" s="91"/>
    </row>
    <row r="2" spans="1:6" ht="31.5" customHeight="1">
      <c r="A2" s="55" t="s">
        <v>670</v>
      </c>
      <c r="B2" s="55" t="s">
        <v>676</v>
      </c>
      <c r="C2" s="55" t="s">
        <v>3</v>
      </c>
      <c r="D2" s="55" t="s">
        <v>672</v>
      </c>
      <c r="E2" s="55" t="s">
        <v>673</v>
      </c>
    </row>
    <row r="3" spans="1:6" ht="21.95" customHeight="1">
      <c r="A3" s="52">
        <v>1</v>
      </c>
      <c r="B3" s="52" t="s">
        <v>684</v>
      </c>
      <c r="C3" s="52" t="s">
        <v>685</v>
      </c>
      <c r="D3" s="51" t="s">
        <v>683</v>
      </c>
      <c r="E3" s="52" t="s">
        <v>677</v>
      </c>
      <c r="F3" s="53"/>
    </row>
    <row r="4" spans="1:6" ht="21.95" customHeight="1">
      <c r="A4" s="52">
        <v>2</v>
      </c>
      <c r="B4" s="52" t="s">
        <v>684</v>
      </c>
      <c r="C4" s="52" t="s">
        <v>686</v>
      </c>
      <c r="D4" s="51" t="s">
        <v>724</v>
      </c>
      <c r="E4" s="52" t="s">
        <v>677</v>
      </c>
      <c r="F4" s="53"/>
    </row>
    <row r="5" spans="1:6" ht="21.95" customHeight="1">
      <c r="A5" s="52">
        <v>3</v>
      </c>
      <c r="B5" s="52" t="s">
        <v>684</v>
      </c>
      <c r="C5" s="52" t="s">
        <v>687</v>
      </c>
      <c r="D5" s="51" t="s">
        <v>725</v>
      </c>
      <c r="E5" s="52" t="s">
        <v>677</v>
      </c>
      <c r="F5" s="53"/>
    </row>
    <row r="6" spans="1:6" ht="21.95" customHeight="1">
      <c r="A6" s="52">
        <v>4</v>
      </c>
      <c r="B6" s="52" t="s">
        <v>684</v>
      </c>
      <c r="C6" s="52" t="s">
        <v>688</v>
      </c>
      <c r="D6" s="51" t="s">
        <v>726</v>
      </c>
      <c r="E6" s="52" t="s">
        <v>677</v>
      </c>
      <c r="F6" s="53"/>
    </row>
    <row r="7" spans="1:6" ht="21.95" customHeight="1">
      <c r="A7" s="52">
        <v>5</v>
      </c>
      <c r="B7" s="52" t="s">
        <v>684</v>
      </c>
      <c r="C7" s="50" t="s">
        <v>728</v>
      </c>
      <c r="D7" s="51" t="s">
        <v>727</v>
      </c>
      <c r="E7" s="52" t="s">
        <v>677</v>
      </c>
      <c r="F7" s="53"/>
    </row>
    <row r="8" spans="1:6" ht="21.95" customHeight="1">
      <c r="A8" s="52">
        <v>6</v>
      </c>
      <c r="B8" s="52" t="s">
        <v>684</v>
      </c>
      <c r="C8" s="52" t="s">
        <v>689</v>
      </c>
      <c r="D8" s="51" t="s">
        <v>729</v>
      </c>
      <c r="E8" s="52" t="s">
        <v>677</v>
      </c>
      <c r="F8" s="53"/>
    </row>
    <row r="9" spans="1:6" ht="21.95" customHeight="1">
      <c r="A9" s="52">
        <v>7</v>
      </c>
      <c r="B9" s="52" t="s">
        <v>684</v>
      </c>
      <c r="C9" s="52" t="s">
        <v>690</v>
      </c>
      <c r="D9" s="51" t="s">
        <v>730</v>
      </c>
      <c r="E9" s="52" t="s">
        <v>677</v>
      </c>
      <c r="F9" s="53"/>
    </row>
    <row r="10" spans="1:6" ht="21.95" customHeight="1">
      <c r="A10" s="52">
        <v>8</v>
      </c>
      <c r="B10" s="52" t="s">
        <v>684</v>
      </c>
      <c r="C10" s="52" t="s">
        <v>691</v>
      </c>
      <c r="D10" s="51" t="s">
        <v>731</v>
      </c>
      <c r="E10" s="52" t="s">
        <v>677</v>
      </c>
      <c r="F10" s="53"/>
    </row>
    <row r="11" spans="1:6" ht="21.95" customHeight="1">
      <c r="A11" s="52">
        <v>9</v>
      </c>
      <c r="B11" s="52" t="s">
        <v>684</v>
      </c>
      <c r="C11" s="52" t="s">
        <v>692</v>
      </c>
      <c r="D11" s="51" t="s">
        <v>732</v>
      </c>
      <c r="E11" s="52" t="s">
        <v>677</v>
      </c>
      <c r="F11" s="53"/>
    </row>
    <row r="12" spans="1:6" ht="21.95" customHeight="1">
      <c r="A12" s="52">
        <v>10</v>
      </c>
      <c r="B12" s="52" t="s">
        <v>684</v>
      </c>
      <c r="C12" s="52" t="s">
        <v>693</v>
      </c>
      <c r="D12" s="51" t="s">
        <v>733</v>
      </c>
      <c r="E12" s="52" t="s">
        <v>677</v>
      </c>
      <c r="F12" s="53"/>
    </row>
    <row r="13" spans="1:6" ht="21.95" customHeight="1">
      <c r="A13" s="52">
        <v>11</v>
      </c>
      <c r="B13" s="52" t="s">
        <v>684</v>
      </c>
      <c r="C13" s="52" t="s">
        <v>694</v>
      </c>
      <c r="D13" s="51" t="s">
        <v>734</v>
      </c>
      <c r="E13" s="52" t="s">
        <v>677</v>
      </c>
      <c r="F13" s="53"/>
    </row>
    <row r="14" spans="1:6" ht="21.95" customHeight="1">
      <c r="A14" s="52">
        <v>12</v>
      </c>
      <c r="B14" s="52" t="s">
        <v>684</v>
      </c>
      <c r="C14" s="52" t="s">
        <v>695</v>
      </c>
      <c r="D14" s="51" t="s">
        <v>735</v>
      </c>
      <c r="E14" s="52" t="s">
        <v>677</v>
      </c>
      <c r="F14" s="53"/>
    </row>
    <row r="15" spans="1:6" ht="21.95" customHeight="1">
      <c r="A15" s="52">
        <v>13</v>
      </c>
      <c r="B15" s="52" t="s">
        <v>684</v>
      </c>
      <c r="C15" s="52" t="s">
        <v>696</v>
      </c>
      <c r="D15" s="51" t="s">
        <v>736</v>
      </c>
      <c r="E15" s="52" t="s">
        <v>677</v>
      </c>
      <c r="F15" s="53"/>
    </row>
    <row r="16" spans="1:6" ht="21.95" customHeight="1">
      <c r="A16" s="52">
        <v>14</v>
      </c>
      <c r="B16" s="52" t="s">
        <v>684</v>
      </c>
      <c r="C16" s="52" t="s">
        <v>697</v>
      </c>
      <c r="D16" s="51" t="s">
        <v>737</v>
      </c>
      <c r="E16" s="52" t="s">
        <v>677</v>
      </c>
      <c r="F16" s="53"/>
    </row>
    <row r="17" spans="1:6" ht="21.95" customHeight="1">
      <c r="A17" s="52">
        <v>15</v>
      </c>
      <c r="B17" s="52" t="s">
        <v>684</v>
      </c>
      <c r="C17" s="52" t="s">
        <v>698</v>
      </c>
      <c r="D17" s="51" t="s">
        <v>738</v>
      </c>
      <c r="E17" s="52" t="s">
        <v>677</v>
      </c>
      <c r="F17" s="53"/>
    </row>
    <row r="18" spans="1:6" ht="21.95" customHeight="1">
      <c r="A18" s="52">
        <v>16</v>
      </c>
      <c r="B18" s="52" t="s">
        <v>684</v>
      </c>
      <c r="C18" s="52" t="s">
        <v>699</v>
      </c>
      <c r="D18" s="51" t="s">
        <v>739</v>
      </c>
      <c r="E18" s="52" t="s">
        <v>677</v>
      </c>
      <c r="F18" s="53"/>
    </row>
    <row r="19" spans="1:6" ht="21.95" customHeight="1">
      <c r="A19" s="52">
        <v>17</v>
      </c>
      <c r="B19" s="52" t="s">
        <v>684</v>
      </c>
      <c r="C19" s="52" t="s">
        <v>700</v>
      </c>
      <c r="D19" s="51" t="s">
        <v>740</v>
      </c>
      <c r="E19" s="52" t="s">
        <v>677</v>
      </c>
      <c r="F19" s="53"/>
    </row>
    <row r="20" spans="1:6" ht="21.95" customHeight="1">
      <c r="A20" s="52">
        <v>18</v>
      </c>
      <c r="B20" s="52" t="s">
        <v>684</v>
      </c>
      <c r="C20" s="52" t="s">
        <v>701</v>
      </c>
      <c r="D20" s="51" t="s">
        <v>741</v>
      </c>
      <c r="E20" s="52" t="s">
        <v>677</v>
      </c>
      <c r="F20" s="53"/>
    </row>
    <row r="21" spans="1:6" ht="21.95" customHeight="1">
      <c r="A21" s="52">
        <v>19</v>
      </c>
      <c r="B21" s="52" t="s">
        <v>684</v>
      </c>
      <c r="C21" s="52" t="s">
        <v>702</v>
      </c>
      <c r="D21" s="51" t="s">
        <v>742</v>
      </c>
      <c r="E21" s="52" t="s">
        <v>677</v>
      </c>
      <c r="F21" s="53"/>
    </row>
    <row r="22" spans="1:6" ht="21.95" customHeight="1">
      <c r="A22" s="52">
        <v>20</v>
      </c>
      <c r="B22" s="52" t="s">
        <v>684</v>
      </c>
      <c r="C22" s="52" t="s">
        <v>703</v>
      </c>
      <c r="D22" s="51" t="s">
        <v>743</v>
      </c>
      <c r="E22" s="52" t="s">
        <v>677</v>
      </c>
      <c r="F22" s="53"/>
    </row>
    <row r="23" spans="1:6" ht="21.95" customHeight="1">
      <c r="A23" s="52">
        <v>21</v>
      </c>
      <c r="B23" s="52" t="s">
        <v>684</v>
      </c>
      <c r="C23" s="52" t="s">
        <v>704</v>
      </c>
      <c r="D23" s="51" t="s">
        <v>744</v>
      </c>
      <c r="E23" s="52" t="s">
        <v>677</v>
      </c>
      <c r="F23" s="53"/>
    </row>
    <row r="24" spans="1:6" ht="21.95" customHeight="1">
      <c r="A24" s="52">
        <v>22</v>
      </c>
      <c r="B24" s="52" t="s">
        <v>684</v>
      </c>
      <c r="C24" s="50" t="s">
        <v>745</v>
      </c>
      <c r="D24" s="51" t="s">
        <v>746</v>
      </c>
      <c r="E24" s="52" t="s">
        <v>677</v>
      </c>
      <c r="F24" s="53"/>
    </row>
    <row r="25" spans="1:6" ht="21.95" customHeight="1">
      <c r="A25" s="52">
        <v>23</v>
      </c>
      <c r="B25" s="52" t="s">
        <v>684</v>
      </c>
      <c r="C25" s="52" t="s">
        <v>705</v>
      </c>
      <c r="D25" s="51" t="s">
        <v>747</v>
      </c>
      <c r="E25" s="52" t="s">
        <v>677</v>
      </c>
      <c r="F25" s="53"/>
    </row>
    <row r="26" spans="1:6" ht="21.95" customHeight="1">
      <c r="A26" s="52">
        <v>24</v>
      </c>
      <c r="B26" s="52" t="s">
        <v>684</v>
      </c>
      <c r="C26" s="52" t="s">
        <v>706</v>
      </c>
      <c r="D26" s="51" t="s">
        <v>748</v>
      </c>
      <c r="E26" s="52" t="s">
        <v>677</v>
      </c>
      <c r="F26" s="53"/>
    </row>
    <row r="27" spans="1:6" ht="21.95" customHeight="1">
      <c r="A27" s="52">
        <v>25</v>
      </c>
      <c r="B27" s="52" t="s">
        <v>684</v>
      </c>
      <c r="C27" s="52" t="s">
        <v>707</v>
      </c>
      <c r="D27" s="51" t="s">
        <v>749</v>
      </c>
      <c r="E27" s="52" t="s">
        <v>677</v>
      </c>
      <c r="F27" s="53"/>
    </row>
    <row r="28" spans="1:6" ht="21.95" customHeight="1">
      <c r="A28" s="52">
        <v>26</v>
      </c>
      <c r="B28" s="52" t="s">
        <v>684</v>
      </c>
      <c r="C28" s="52" t="s">
        <v>708</v>
      </c>
      <c r="D28" s="51" t="s">
        <v>750</v>
      </c>
      <c r="E28" s="52" t="s">
        <v>677</v>
      </c>
      <c r="F28" s="53"/>
    </row>
    <row r="29" spans="1:6" ht="21.95" customHeight="1">
      <c r="A29" s="52">
        <v>27</v>
      </c>
      <c r="B29" s="52" t="s">
        <v>684</v>
      </c>
      <c r="C29" s="52" t="s">
        <v>709</v>
      </c>
      <c r="D29" s="51" t="s">
        <v>751</v>
      </c>
      <c r="E29" s="52" t="s">
        <v>677</v>
      </c>
      <c r="F29" s="53"/>
    </row>
    <row r="30" spans="1:6" ht="21.95" customHeight="1">
      <c r="A30" s="52">
        <v>28</v>
      </c>
      <c r="B30" s="52" t="s">
        <v>684</v>
      </c>
      <c r="C30" s="52" t="s">
        <v>710</v>
      </c>
      <c r="D30" s="51" t="s">
        <v>752</v>
      </c>
      <c r="E30" s="52" t="s">
        <v>677</v>
      </c>
      <c r="F30" s="53"/>
    </row>
    <row r="31" spans="1:6" ht="21.95" customHeight="1">
      <c r="A31" s="52">
        <v>29</v>
      </c>
      <c r="B31" s="52" t="s">
        <v>684</v>
      </c>
      <c r="C31" s="52" t="s">
        <v>711</v>
      </c>
      <c r="D31" s="51" t="s">
        <v>753</v>
      </c>
      <c r="E31" s="52" t="s">
        <v>677</v>
      </c>
      <c r="F31" s="53"/>
    </row>
    <row r="32" spans="1:6" ht="21.95" customHeight="1">
      <c r="A32" s="52">
        <v>30</v>
      </c>
      <c r="B32" s="52" t="s">
        <v>684</v>
      </c>
      <c r="C32" s="52" t="s">
        <v>712</v>
      </c>
      <c r="D32" s="51" t="s">
        <v>754</v>
      </c>
      <c r="E32" s="52" t="s">
        <v>677</v>
      </c>
      <c r="F32" s="53"/>
    </row>
    <row r="33" spans="1:6" ht="21.95" customHeight="1">
      <c r="A33" s="52">
        <v>31</v>
      </c>
      <c r="B33" s="52" t="s">
        <v>684</v>
      </c>
      <c r="C33" s="52" t="s">
        <v>713</v>
      </c>
      <c r="D33" s="51" t="s">
        <v>755</v>
      </c>
      <c r="E33" s="52" t="s">
        <v>677</v>
      </c>
      <c r="F33" s="53"/>
    </row>
    <row r="34" spans="1:6" ht="21.95" customHeight="1">
      <c r="A34" s="52">
        <v>32</v>
      </c>
      <c r="B34" s="52" t="s">
        <v>684</v>
      </c>
      <c r="C34" s="52" t="s">
        <v>714</v>
      </c>
      <c r="D34" s="51" t="s">
        <v>756</v>
      </c>
      <c r="E34" s="52" t="s">
        <v>677</v>
      </c>
      <c r="F34" s="53"/>
    </row>
    <row r="35" spans="1:6" ht="21.95" customHeight="1">
      <c r="A35" s="52">
        <v>33</v>
      </c>
      <c r="B35" s="52" t="s">
        <v>684</v>
      </c>
      <c r="C35" s="52" t="s">
        <v>715</v>
      </c>
      <c r="D35" s="51" t="s">
        <v>757</v>
      </c>
      <c r="E35" s="52" t="s">
        <v>677</v>
      </c>
      <c r="F35" s="53"/>
    </row>
    <row r="36" spans="1:6" ht="21.95" customHeight="1">
      <c r="A36" s="52">
        <v>34</v>
      </c>
      <c r="B36" s="52" t="s">
        <v>684</v>
      </c>
      <c r="C36" s="51" t="s">
        <v>759</v>
      </c>
      <c r="D36" s="51" t="s">
        <v>758</v>
      </c>
      <c r="E36" s="52" t="s">
        <v>677</v>
      </c>
      <c r="F36" s="53"/>
    </row>
    <row r="37" spans="1:6" ht="21.95" customHeight="1">
      <c r="A37" s="52">
        <v>35</v>
      </c>
      <c r="B37" s="52" t="s">
        <v>684</v>
      </c>
      <c r="C37" s="52" t="s">
        <v>715</v>
      </c>
      <c r="D37" s="51" t="s">
        <v>760</v>
      </c>
      <c r="E37" s="52" t="s">
        <v>677</v>
      </c>
      <c r="F37" s="53"/>
    </row>
    <row r="38" spans="1:6" ht="21.95" customHeight="1">
      <c r="A38" s="52">
        <v>36</v>
      </c>
      <c r="B38" s="52" t="s">
        <v>684</v>
      </c>
      <c r="C38" s="52" t="s">
        <v>716</v>
      </c>
      <c r="D38" s="51" t="s">
        <v>761</v>
      </c>
      <c r="E38" s="52" t="s">
        <v>677</v>
      </c>
      <c r="F38" s="53"/>
    </row>
    <row r="39" spans="1:6" ht="21.95" customHeight="1">
      <c r="A39" s="52">
        <v>37</v>
      </c>
      <c r="B39" s="52" t="s">
        <v>684</v>
      </c>
      <c r="C39" s="52" t="s">
        <v>717</v>
      </c>
      <c r="D39" s="51" t="s">
        <v>762</v>
      </c>
      <c r="E39" s="52" t="s">
        <v>677</v>
      </c>
      <c r="F39" s="53"/>
    </row>
    <row r="40" spans="1:6" ht="21.95" customHeight="1">
      <c r="A40" s="52">
        <v>38</v>
      </c>
      <c r="B40" s="52" t="s">
        <v>684</v>
      </c>
      <c r="C40" s="52" t="s">
        <v>718</v>
      </c>
      <c r="D40" s="51" t="s">
        <v>763</v>
      </c>
      <c r="E40" s="52" t="s">
        <v>677</v>
      </c>
      <c r="F40" s="53"/>
    </row>
    <row r="41" spans="1:6" ht="21.95" customHeight="1">
      <c r="A41" s="52">
        <v>39</v>
      </c>
      <c r="B41" s="52" t="s">
        <v>684</v>
      </c>
      <c r="C41" s="50" t="s">
        <v>764</v>
      </c>
      <c r="D41" s="51" t="s">
        <v>729</v>
      </c>
      <c r="E41" s="52" t="s">
        <v>677</v>
      </c>
      <c r="F41" s="53"/>
    </row>
    <row r="42" spans="1:6" ht="21.95" customHeight="1">
      <c r="A42" s="52">
        <v>40</v>
      </c>
      <c r="B42" s="52" t="s">
        <v>684</v>
      </c>
      <c r="C42" s="52" t="s">
        <v>719</v>
      </c>
      <c r="D42" s="51" t="s">
        <v>765</v>
      </c>
      <c r="E42" s="52" t="s">
        <v>677</v>
      </c>
      <c r="F42" s="53"/>
    </row>
    <row r="43" spans="1:6" ht="21.95" customHeight="1">
      <c r="A43" s="52">
        <v>41</v>
      </c>
      <c r="B43" s="52" t="s">
        <v>684</v>
      </c>
      <c r="C43" s="52" t="s">
        <v>720</v>
      </c>
      <c r="D43" s="51" t="s">
        <v>769</v>
      </c>
      <c r="E43" s="52" t="s">
        <v>677</v>
      </c>
      <c r="F43" s="53"/>
    </row>
    <row r="44" spans="1:6" ht="21.95" customHeight="1">
      <c r="A44" s="52">
        <v>42</v>
      </c>
      <c r="B44" s="52" t="s">
        <v>684</v>
      </c>
      <c r="C44" s="52" t="s">
        <v>721</v>
      </c>
      <c r="D44" s="51" t="s">
        <v>766</v>
      </c>
      <c r="E44" s="52" t="s">
        <v>677</v>
      </c>
      <c r="F44" s="53"/>
    </row>
    <row r="45" spans="1:6" ht="21.95" customHeight="1">
      <c r="A45" s="52">
        <v>43</v>
      </c>
      <c r="B45" s="52" t="s">
        <v>684</v>
      </c>
      <c r="C45" s="52" t="s">
        <v>722</v>
      </c>
      <c r="D45" s="51" t="s">
        <v>767</v>
      </c>
      <c r="E45" s="52" t="s">
        <v>677</v>
      </c>
      <c r="F45" s="53"/>
    </row>
    <row r="46" spans="1:6" ht="21.95" customHeight="1">
      <c r="A46" s="52">
        <v>44</v>
      </c>
      <c r="B46" s="52" t="s">
        <v>684</v>
      </c>
      <c r="C46" s="52" t="s">
        <v>723</v>
      </c>
      <c r="D46" s="51" t="s">
        <v>768</v>
      </c>
      <c r="E46" s="52" t="s">
        <v>677</v>
      </c>
      <c r="F46" s="53"/>
    </row>
    <row r="47" spans="1:6">
      <c r="A47" s="53"/>
      <c r="B47" s="53"/>
      <c r="C47" s="53"/>
      <c r="D47" s="53"/>
      <c r="E47" s="53"/>
      <c r="F47" s="53"/>
    </row>
    <row r="48" spans="1:6">
      <c r="A48" s="53"/>
      <c r="B48" s="53"/>
      <c r="C48" s="53"/>
      <c r="D48" s="53"/>
      <c r="E48" s="53"/>
      <c r="F48" s="53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D17" sqref="D17"/>
    </sheetView>
  </sheetViews>
  <sheetFormatPr defaultRowHeight="13.5"/>
  <cols>
    <col min="2" max="2" width="15.88671875" customWidth="1"/>
    <col min="3" max="3" width="17.77734375" customWidth="1"/>
    <col min="4" max="4" width="65.5546875" customWidth="1"/>
    <col min="5" max="5" width="11.77734375" customWidth="1"/>
  </cols>
  <sheetData>
    <row r="1" spans="1:6" ht="57.75" customHeight="1">
      <c r="A1" s="90" t="s">
        <v>1453</v>
      </c>
      <c r="B1" s="91"/>
      <c r="C1" s="91"/>
      <c r="D1" s="91"/>
      <c r="E1" s="91"/>
    </row>
    <row r="2" spans="1:6" ht="25.5" customHeight="1">
      <c r="A2" s="55" t="s">
        <v>1221</v>
      </c>
      <c r="B2" s="55" t="s">
        <v>1222</v>
      </c>
      <c r="C2" s="55" t="s">
        <v>1223</v>
      </c>
      <c r="D2" s="55" t="s">
        <v>1224</v>
      </c>
      <c r="E2" s="55" t="s">
        <v>1225</v>
      </c>
    </row>
    <row r="3" spans="1:6" ht="21.95" customHeight="1">
      <c r="A3" s="50">
        <v>1</v>
      </c>
      <c r="B3" s="50" t="s">
        <v>1226</v>
      </c>
      <c r="C3" s="59" t="s">
        <v>1227</v>
      </c>
      <c r="D3" s="51" t="s">
        <v>1228</v>
      </c>
      <c r="E3" s="50" t="s">
        <v>1229</v>
      </c>
    </row>
    <row r="4" spans="1:6" ht="21.95" customHeight="1">
      <c r="A4" s="50">
        <v>2</v>
      </c>
      <c r="B4" s="50" t="s">
        <v>1226</v>
      </c>
      <c r="C4" s="59" t="s">
        <v>1230</v>
      </c>
      <c r="D4" s="51" t="s">
        <v>1231</v>
      </c>
      <c r="E4" s="50" t="s">
        <v>1229</v>
      </c>
    </row>
    <row r="5" spans="1:6" ht="21.95" customHeight="1">
      <c r="A5" s="50">
        <v>3</v>
      </c>
      <c r="B5" s="50" t="s">
        <v>1226</v>
      </c>
      <c r="C5" s="59" t="s">
        <v>1232</v>
      </c>
      <c r="D5" s="51" t="s">
        <v>1233</v>
      </c>
      <c r="E5" s="50" t="s">
        <v>1229</v>
      </c>
      <c r="F5" s="57"/>
    </row>
    <row r="6" spans="1:6" ht="21.95" customHeight="1">
      <c r="A6" s="50">
        <v>4</v>
      </c>
      <c r="B6" s="50" t="s">
        <v>1226</v>
      </c>
      <c r="C6" s="59" t="s">
        <v>1234</v>
      </c>
      <c r="D6" s="51" t="s">
        <v>1235</v>
      </c>
      <c r="E6" s="50" t="s">
        <v>1229</v>
      </c>
    </row>
    <row r="7" spans="1:6" ht="21.95" customHeight="1">
      <c r="A7" s="50">
        <v>5</v>
      </c>
      <c r="B7" s="50" t="s">
        <v>1226</v>
      </c>
      <c r="C7" s="59" t="s">
        <v>1236</v>
      </c>
      <c r="D7" s="51" t="s">
        <v>1237</v>
      </c>
      <c r="E7" s="50" t="s">
        <v>1229</v>
      </c>
    </row>
    <row r="8" spans="1:6" ht="21.95" customHeight="1">
      <c r="A8" s="50">
        <v>6</v>
      </c>
      <c r="B8" s="50" t="s">
        <v>1226</v>
      </c>
      <c r="C8" s="59" t="s">
        <v>1238</v>
      </c>
      <c r="D8" s="51" t="s">
        <v>1239</v>
      </c>
      <c r="E8" s="50" t="s">
        <v>1229</v>
      </c>
    </row>
    <row r="9" spans="1:6" ht="21.95" customHeight="1">
      <c r="A9" s="50">
        <v>7</v>
      </c>
      <c r="B9" s="50" t="s">
        <v>1226</v>
      </c>
      <c r="C9" s="59" t="s">
        <v>1240</v>
      </c>
      <c r="D9" s="51" t="s">
        <v>1241</v>
      </c>
      <c r="E9" s="50" t="s">
        <v>1229</v>
      </c>
    </row>
    <row r="10" spans="1:6" ht="21.95" customHeight="1">
      <c r="A10" s="50">
        <v>8</v>
      </c>
      <c r="B10" s="50" t="s">
        <v>1226</v>
      </c>
      <c r="C10" s="59" t="s">
        <v>1242</v>
      </c>
      <c r="D10" s="51" t="s">
        <v>1243</v>
      </c>
      <c r="E10" s="50" t="s">
        <v>1229</v>
      </c>
    </row>
    <row r="11" spans="1:6" ht="21.95" customHeight="1">
      <c r="A11" s="50">
        <v>9</v>
      </c>
      <c r="B11" s="50" t="s">
        <v>1226</v>
      </c>
      <c r="C11" s="59" t="s">
        <v>1244</v>
      </c>
      <c r="D11" s="51" t="s">
        <v>1245</v>
      </c>
      <c r="E11" s="50" t="s">
        <v>1229</v>
      </c>
    </row>
    <row r="12" spans="1:6" ht="21.95" customHeight="1">
      <c r="A12" s="50">
        <v>10</v>
      </c>
      <c r="B12" s="50" t="s">
        <v>1226</v>
      </c>
      <c r="C12" s="51" t="s">
        <v>1232</v>
      </c>
      <c r="D12" s="51" t="s">
        <v>1452</v>
      </c>
      <c r="E12" s="50" t="s">
        <v>1229</v>
      </c>
      <c r="F12" s="57"/>
    </row>
    <row r="13" spans="1:6" ht="21.95" customHeight="1">
      <c r="A13" s="50">
        <v>11</v>
      </c>
      <c r="B13" s="50" t="s">
        <v>1226</v>
      </c>
      <c r="C13" s="59" t="s">
        <v>1246</v>
      </c>
      <c r="D13" s="51" t="s">
        <v>1247</v>
      </c>
      <c r="E13" s="50" t="s">
        <v>1229</v>
      </c>
      <c r="F13" s="57"/>
    </row>
    <row r="14" spans="1:6" ht="21.95" customHeight="1">
      <c r="A14" s="50">
        <v>12</v>
      </c>
      <c r="B14" s="50" t="s">
        <v>1226</v>
      </c>
      <c r="C14" s="59" t="s">
        <v>1248</v>
      </c>
      <c r="D14" s="51" t="s">
        <v>1249</v>
      </c>
      <c r="E14" s="50" t="s">
        <v>1229</v>
      </c>
    </row>
    <row r="15" spans="1:6" ht="21.95" customHeight="1">
      <c r="A15" s="50">
        <v>13</v>
      </c>
      <c r="B15" s="50" t="s">
        <v>1226</v>
      </c>
      <c r="C15" s="59" t="s">
        <v>1250</v>
      </c>
      <c r="D15" s="51" t="s">
        <v>1251</v>
      </c>
      <c r="E15" s="50" t="s">
        <v>1229</v>
      </c>
    </row>
    <row r="16" spans="1:6" ht="21.95" customHeight="1">
      <c r="A16" s="50">
        <v>14</v>
      </c>
      <c r="B16" s="50" t="s">
        <v>1226</v>
      </c>
      <c r="C16" s="59" t="s">
        <v>1252</v>
      </c>
      <c r="D16" s="51" t="s">
        <v>1253</v>
      </c>
      <c r="E16" s="50" t="s">
        <v>1229</v>
      </c>
    </row>
    <row r="17" spans="1:5" ht="21.95" customHeight="1">
      <c r="A17" s="50">
        <v>15</v>
      </c>
      <c r="B17" s="50" t="s">
        <v>1226</v>
      </c>
      <c r="C17" s="59" t="s">
        <v>1254</v>
      </c>
      <c r="D17" s="51" t="s">
        <v>1255</v>
      </c>
      <c r="E17" s="50" t="s">
        <v>1229</v>
      </c>
    </row>
    <row r="18" spans="1:5" ht="21.95" customHeight="1">
      <c r="A18" s="50">
        <v>16</v>
      </c>
      <c r="B18" s="50" t="s">
        <v>1226</v>
      </c>
      <c r="C18" s="59" t="s">
        <v>1256</v>
      </c>
      <c r="D18" s="51" t="s">
        <v>1257</v>
      </c>
      <c r="E18" s="50" t="s">
        <v>1229</v>
      </c>
    </row>
    <row r="19" spans="1:5" ht="21.95" customHeight="1">
      <c r="A19" s="50">
        <v>17</v>
      </c>
      <c r="B19" s="50" t="s">
        <v>1226</v>
      </c>
      <c r="C19" s="59" t="s">
        <v>1258</v>
      </c>
      <c r="D19" s="51" t="s">
        <v>1259</v>
      </c>
      <c r="E19" s="50" t="s">
        <v>1229</v>
      </c>
    </row>
    <row r="20" spans="1:5" ht="21.95" customHeight="1">
      <c r="A20" s="50">
        <v>18</v>
      </c>
      <c r="B20" s="50" t="s">
        <v>1226</v>
      </c>
      <c r="C20" s="59" t="s">
        <v>1260</v>
      </c>
      <c r="D20" s="51" t="s">
        <v>1261</v>
      </c>
      <c r="E20" s="50" t="s">
        <v>1229</v>
      </c>
    </row>
    <row r="21" spans="1:5" ht="21.95" customHeight="1">
      <c r="A21" s="50">
        <v>19</v>
      </c>
      <c r="B21" s="50" t="s">
        <v>1226</v>
      </c>
      <c r="C21" s="59" t="s">
        <v>1262</v>
      </c>
      <c r="D21" s="51" t="s">
        <v>1263</v>
      </c>
      <c r="E21" s="50" t="s">
        <v>1229</v>
      </c>
    </row>
    <row r="22" spans="1:5" ht="21.95" customHeight="1">
      <c r="A22" s="50">
        <v>20</v>
      </c>
      <c r="B22" s="50" t="s">
        <v>1226</v>
      </c>
      <c r="C22" s="59" t="s">
        <v>1264</v>
      </c>
      <c r="D22" s="51" t="s">
        <v>1265</v>
      </c>
      <c r="E22" s="50" t="s">
        <v>1229</v>
      </c>
    </row>
    <row r="23" spans="1:5" ht="21.95" customHeight="1">
      <c r="A23" s="50">
        <v>21</v>
      </c>
      <c r="B23" s="50" t="s">
        <v>1226</v>
      </c>
      <c r="C23" s="59" t="s">
        <v>1266</v>
      </c>
      <c r="D23" s="51" t="s">
        <v>1267</v>
      </c>
      <c r="E23" s="50" t="s">
        <v>1229</v>
      </c>
    </row>
    <row r="24" spans="1:5" ht="21.95" customHeight="1">
      <c r="A24" s="50">
        <v>22</v>
      </c>
      <c r="B24" s="50" t="s">
        <v>1226</v>
      </c>
      <c r="C24" s="59" t="s">
        <v>1268</v>
      </c>
      <c r="D24" s="51" t="s">
        <v>1269</v>
      </c>
      <c r="E24" s="50" t="s">
        <v>1229</v>
      </c>
    </row>
    <row r="25" spans="1:5" ht="21.95" customHeight="1">
      <c r="A25" s="50">
        <v>23</v>
      </c>
      <c r="B25" s="50" t="s">
        <v>1226</v>
      </c>
      <c r="C25" s="59" t="s">
        <v>1270</v>
      </c>
      <c r="D25" s="51" t="s">
        <v>1271</v>
      </c>
      <c r="E25" s="50" t="s">
        <v>1229</v>
      </c>
    </row>
    <row r="26" spans="1:5" ht="21.95" customHeight="1">
      <c r="A26" s="50">
        <v>24</v>
      </c>
      <c r="B26" s="50" t="s">
        <v>1226</v>
      </c>
      <c r="C26" s="59" t="s">
        <v>1272</v>
      </c>
      <c r="D26" s="51" t="s">
        <v>1273</v>
      </c>
      <c r="E26" s="50" t="s">
        <v>1229</v>
      </c>
    </row>
    <row r="27" spans="1:5" ht="21.95" customHeight="1">
      <c r="A27" s="50">
        <v>25</v>
      </c>
      <c r="B27" s="50" t="s">
        <v>1226</v>
      </c>
      <c r="C27" s="59" t="s">
        <v>1274</v>
      </c>
      <c r="D27" s="51" t="s">
        <v>1275</v>
      </c>
      <c r="E27" s="50" t="s">
        <v>1229</v>
      </c>
    </row>
    <row r="28" spans="1:5" ht="21.95" customHeight="1">
      <c r="A28" s="50">
        <v>26</v>
      </c>
      <c r="B28" s="50" t="s">
        <v>1226</v>
      </c>
      <c r="C28" s="59" t="s">
        <v>1276</v>
      </c>
      <c r="D28" s="51" t="s">
        <v>1277</v>
      </c>
      <c r="E28" s="50" t="s">
        <v>1229</v>
      </c>
    </row>
    <row r="29" spans="1:5" ht="21.95" customHeight="1">
      <c r="A29" s="50">
        <v>27</v>
      </c>
      <c r="B29" s="50" t="s">
        <v>1226</v>
      </c>
      <c r="C29" s="59" t="s">
        <v>1278</v>
      </c>
      <c r="D29" s="51" t="s">
        <v>1279</v>
      </c>
      <c r="E29" s="50" t="s">
        <v>1229</v>
      </c>
    </row>
    <row r="30" spans="1:5" ht="21.95" customHeight="1">
      <c r="A30" s="50">
        <v>28</v>
      </c>
      <c r="B30" s="50" t="s">
        <v>1226</v>
      </c>
      <c r="C30" s="59" t="s">
        <v>1280</v>
      </c>
      <c r="D30" s="51" t="s">
        <v>1281</v>
      </c>
      <c r="E30" s="50" t="s">
        <v>1229</v>
      </c>
    </row>
    <row r="31" spans="1:5" ht="21.95" customHeight="1">
      <c r="A31" s="50">
        <v>29</v>
      </c>
      <c r="B31" s="50" t="s">
        <v>1226</v>
      </c>
      <c r="C31" s="59" t="s">
        <v>1282</v>
      </c>
      <c r="D31" s="51" t="s">
        <v>1283</v>
      </c>
      <c r="E31" s="50" t="s">
        <v>1229</v>
      </c>
    </row>
    <row r="32" spans="1:5" ht="21.95" customHeight="1">
      <c r="A32" s="50">
        <v>30</v>
      </c>
      <c r="B32" s="50" t="s">
        <v>1226</v>
      </c>
      <c r="C32" s="59" t="s">
        <v>1284</v>
      </c>
      <c r="D32" s="51" t="s">
        <v>1285</v>
      </c>
      <c r="E32" s="50" t="s">
        <v>1229</v>
      </c>
    </row>
    <row r="33" spans="1:5" ht="21.95" customHeight="1">
      <c r="A33" s="50">
        <v>31</v>
      </c>
      <c r="B33" s="50" t="s">
        <v>1226</v>
      </c>
      <c r="C33" s="59" t="s">
        <v>1286</v>
      </c>
      <c r="D33" s="51" t="s">
        <v>1287</v>
      </c>
      <c r="E33" s="50" t="s">
        <v>1229</v>
      </c>
    </row>
    <row r="34" spans="1:5" ht="21.95" customHeight="1">
      <c r="A34" s="50">
        <v>32</v>
      </c>
      <c r="B34" s="50" t="s">
        <v>1226</v>
      </c>
      <c r="C34" s="59" t="s">
        <v>1288</v>
      </c>
      <c r="D34" s="51" t="s">
        <v>1289</v>
      </c>
      <c r="E34" s="50" t="s">
        <v>1229</v>
      </c>
    </row>
    <row r="35" spans="1:5" ht="21.95" customHeight="1">
      <c r="A35" s="50">
        <v>33</v>
      </c>
      <c r="B35" s="50" t="s">
        <v>1226</v>
      </c>
      <c r="C35" s="59" t="s">
        <v>1290</v>
      </c>
      <c r="D35" s="51" t="s">
        <v>1291</v>
      </c>
      <c r="E35" s="50" t="s">
        <v>1229</v>
      </c>
    </row>
    <row r="36" spans="1:5" ht="21.95" customHeight="1">
      <c r="A36" s="50">
        <v>34</v>
      </c>
      <c r="B36" s="50" t="s">
        <v>1226</v>
      </c>
      <c r="C36" s="59" t="s">
        <v>1292</v>
      </c>
      <c r="D36" s="51" t="s">
        <v>1293</v>
      </c>
      <c r="E36" s="50" t="s">
        <v>1229</v>
      </c>
    </row>
    <row r="37" spans="1:5" ht="21.95" customHeight="1">
      <c r="A37" s="50">
        <v>35</v>
      </c>
      <c r="B37" s="50" t="s">
        <v>1226</v>
      </c>
      <c r="C37" s="59" t="s">
        <v>1294</v>
      </c>
      <c r="D37" s="51" t="s">
        <v>1295</v>
      </c>
      <c r="E37" s="50" t="s">
        <v>1229</v>
      </c>
    </row>
    <row r="38" spans="1:5" ht="21.95" customHeight="1">
      <c r="A38" s="50">
        <v>36</v>
      </c>
      <c r="B38" s="50" t="s">
        <v>1226</v>
      </c>
      <c r="C38" s="59" t="s">
        <v>1296</v>
      </c>
      <c r="D38" s="51" t="s">
        <v>1297</v>
      </c>
      <c r="E38" s="50" t="s">
        <v>1229</v>
      </c>
    </row>
    <row r="39" spans="1:5" ht="21.95" customHeight="1">
      <c r="A39" s="50">
        <v>37</v>
      </c>
      <c r="B39" s="50" t="s">
        <v>1226</v>
      </c>
      <c r="C39" s="59" t="s">
        <v>1298</v>
      </c>
      <c r="D39" s="51" t="s">
        <v>1299</v>
      </c>
      <c r="E39" s="50" t="s">
        <v>1229</v>
      </c>
    </row>
    <row r="40" spans="1:5" ht="21.95" customHeight="1">
      <c r="A40" s="50">
        <v>38</v>
      </c>
      <c r="B40" s="50" t="s">
        <v>1226</v>
      </c>
      <c r="C40" s="59" t="s">
        <v>1300</v>
      </c>
      <c r="D40" s="51" t="s">
        <v>1301</v>
      </c>
      <c r="E40" s="50" t="s">
        <v>1229</v>
      </c>
    </row>
    <row r="41" spans="1:5" ht="21.95" customHeight="1">
      <c r="A41" s="50">
        <v>39</v>
      </c>
      <c r="B41" s="50" t="s">
        <v>1226</v>
      </c>
      <c r="C41" s="59" t="s">
        <v>1302</v>
      </c>
      <c r="D41" s="51" t="s">
        <v>1303</v>
      </c>
      <c r="E41" s="50" t="s">
        <v>1229</v>
      </c>
    </row>
    <row r="42" spans="1:5" ht="21.95" customHeight="1">
      <c r="A42" s="50">
        <v>40</v>
      </c>
      <c r="B42" s="50" t="s">
        <v>1226</v>
      </c>
      <c r="C42" s="59" t="s">
        <v>1304</v>
      </c>
      <c r="D42" s="51" t="s">
        <v>1305</v>
      </c>
      <c r="E42" s="50" t="s">
        <v>1229</v>
      </c>
    </row>
    <row r="43" spans="1:5" ht="21.95" customHeight="1">
      <c r="A43" s="50">
        <v>41</v>
      </c>
      <c r="B43" s="50" t="s">
        <v>1226</v>
      </c>
      <c r="C43" s="59" t="s">
        <v>1306</v>
      </c>
      <c r="D43" s="51" t="s">
        <v>1307</v>
      </c>
      <c r="E43" s="50" t="s">
        <v>1229</v>
      </c>
    </row>
    <row r="44" spans="1:5" ht="21.95" customHeight="1">
      <c r="A44" s="50">
        <v>42</v>
      </c>
      <c r="B44" s="50" t="s">
        <v>1226</v>
      </c>
      <c r="C44" s="59" t="s">
        <v>1308</v>
      </c>
      <c r="D44" s="51" t="s">
        <v>1309</v>
      </c>
      <c r="E44" s="50" t="s">
        <v>1229</v>
      </c>
    </row>
    <row r="45" spans="1:5" ht="21.95" customHeight="1">
      <c r="A45" s="50">
        <v>43</v>
      </c>
      <c r="B45" s="50" t="s">
        <v>1226</v>
      </c>
      <c r="C45" s="59" t="s">
        <v>1310</v>
      </c>
      <c r="D45" s="51" t="s">
        <v>1311</v>
      </c>
      <c r="E45" s="50" t="s">
        <v>1229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83"/>
  <sheetViews>
    <sheetView workbookViewId="0">
      <selection activeCell="D6" sqref="D6"/>
    </sheetView>
  </sheetViews>
  <sheetFormatPr defaultRowHeight="13.5"/>
  <cols>
    <col min="1" max="1" width="6.5546875" customWidth="1"/>
    <col min="2" max="2" width="12.77734375" customWidth="1"/>
    <col min="3" max="3" width="21.88671875" customWidth="1"/>
    <col min="4" max="4" width="74.5546875" customWidth="1"/>
    <col min="5" max="5" width="11.109375" customWidth="1"/>
  </cols>
  <sheetData>
    <row r="1" spans="1:5" ht="72.75" customHeight="1">
      <c r="A1" s="90" t="s">
        <v>1451</v>
      </c>
      <c r="B1" s="91"/>
      <c r="C1" s="91"/>
      <c r="D1" s="91"/>
      <c r="E1" s="91"/>
    </row>
    <row r="2" spans="1:5" s="58" customFormat="1" ht="27" customHeight="1">
      <c r="A2" s="55" t="s">
        <v>670</v>
      </c>
      <c r="B2" s="55" t="s">
        <v>671</v>
      </c>
      <c r="C2" s="55" t="s">
        <v>1312</v>
      </c>
      <c r="D2" s="55" t="s">
        <v>672</v>
      </c>
      <c r="E2" s="55" t="s">
        <v>673</v>
      </c>
    </row>
    <row r="3" spans="1:5" s="58" customFormat="1" ht="21.95" customHeight="1">
      <c r="A3" s="50">
        <v>1</v>
      </c>
      <c r="B3" s="50" t="s">
        <v>678</v>
      </c>
      <c r="C3" s="59" t="s">
        <v>77</v>
      </c>
      <c r="D3" s="51" t="s">
        <v>1313</v>
      </c>
      <c r="E3" s="50" t="s">
        <v>675</v>
      </c>
    </row>
    <row r="4" spans="1:5" s="58" customFormat="1" ht="21.95" customHeight="1">
      <c r="A4" s="50">
        <v>2</v>
      </c>
      <c r="B4" s="50" t="s">
        <v>678</v>
      </c>
      <c r="C4" s="59" t="s">
        <v>78</v>
      </c>
      <c r="D4" s="51" t="s">
        <v>1314</v>
      </c>
      <c r="E4" s="50" t="s">
        <v>675</v>
      </c>
    </row>
    <row r="5" spans="1:5" s="58" customFormat="1" ht="21.95" customHeight="1">
      <c r="A5" s="50">
        <v>3</v>
      </c>
      <c r="B5" s="50" t="s">
        <v>678</v>
      </c>
      <c r="C5" s="59" t="s">
        <v>1315</v>
      </c>
      <c r="D5" s="51" t="s">
        <v>1316</v>
      </c>
      <c r="E5" s="50" t="s">
        <v>675</v>
      </c>
    </row>
    <row r="6" spans="1:5" s="58" customFormat="1" ht="21.95" customHeight="1">
      <c r="A6" s="50">
        <v>4</v>
      </c>
      <c r="B6" s="50" t="s">
        <v>678</v>
      </c>
      <c r="C6" s="59" t="s">
        <v>79</v>
      </c>
      <c r="D6" s="51" t="s">
        <v>1317</v>
      </c>
      <c r="E6" s="50" t="s">
        <v>675</v>
      </c>
    </row>
    <row r="7" spans="1:5" s="58" customFormat="1" ht="21.95" customHeight="1">
      <c r="A7" s="50">
        <v>5</v>
      </c>
      <c r="B7" s="50" t="s">
        <v>678</v>
      </c>
      <c r="C7" s="59" t="s">
        <v>80</v>
      </c>
      <c r="D7" s="51" t="s">
        <v>1318</v>
      </c>
      <c r="E7" s="50" t="s">
        <v>675</v>
      </c>
    </row>
    <row r="8" spans="1:5" s="58" customFormat="1" ht="21.95" customHeight="1">
      <c r="A8" s="50">
        <v>6</v>
      </c>
      <c r="B8" s="50" t="s">
        <v>678</v>
      </c>
      <c r="C8" s="59" t="s">
        <v>81</v>
      </c>
      <c r="D8" s="51" t="s">
        <v>1319</v>
      </c>
      <c r="E8" s="50" t="s">
        <v>675</v>
      </c>
    </row>
    <row r="9" spans="1:5" s="58" customFormat="1" ht="21.95" customHeight="1">
      <c r="A9" s="50">
        <v>7</v>
      </c>
      <c r="B9" s="50" t="s">
        <v>678</v>
      </c>
      <c r="C9" s="59" t="s">
        <v>82</v>
      </c>
      <c r="D9" s="51" t="s">
        <v>1320</v>
      </c>
      <c r="E9" s="50" t="s">
        <v>675</v>
      </c>
    </row>
    <row r="10" spans="1:5" s="58" customFormat="1" ht="21.95" customHeight="1">
      <c r="A10" s="50">
        <v>8</v>
      </c>
      <c r="B10" s="50" t="s">
        <v>678</v>
      </c>
      <c r="C10" s="59" t="s">
        <v>83</v>
      </c>
      <c r="D10" s="51" t="s">
        <v>1321</v>
      </c>
      <c r="E10" s="50" t="s">
        <v>675</v>
      </c>
    </row>
    <row r="11" spans="1:5" s="58" customFormat="1" ht="21.95" customHeight="1">
      <c r="A11" s="50">
        <v>9</v>
      </c>
      <c r="B11" s="50" t="s">
        <v>678</v>
      </c>
      <c r="C11" s="59" t="s">
        <v>84</v>
      </c>
      <c r="D11" s="51" t="s">
        <v>1322</v>
      </c>
      <c r="E11" s="50" t="s">
        <v>675</v>
      </c>
    </row>
    <row r="12" spans="1:5" s="58" customFormat="1" ht="21.95" customHeight="1">
      <c r="A12" s="50">
        <v>10</v>
      </c>
      <c r="B12" s="50" t="s">
        <v>678</v>
      </c>
      <c r="C12" s="59" t="s">
        <v>85</v>
      </c>
      <c r="D12" s="51" t="s">
        <v>1323</v>
      </c>
      <c r="E12" s="50" t="s">
        <v>675</v>
      </c>
    </row>
    <row r="13" spans="1:5" s="58" customFormat="1" ht="21.95" customHeight="1">
      <c r="A13" s="50">
        <v>11</v>
      </c>
      <c r="B13" s="50" t="s">
        <v>678</v>
      </c>
      <c r="C13" s="59" t="s">
        <v>1324</v>
      </c>
      <c r="D13" s="51" t="s">
        <v>1325</v>
      </c>
      <c r="E13" s="50" t="s">
        <v>675</v>
      </c>
    </row>
    <row r="14" spans="1:5" s="58" customFormat="1" ht="21.95" customHeight="1">
      <c r="A14" s="50">
        <v>12</v>
      </c>
      <c r="B14" s="50" t="s">
        <v>678</v>
      </c>
      <c r="C14" s="59" t="s">
        <v>86</v>
      </c>
      <c r="D14" s="51" t="s">
        <v>1326</v>
      </c>
      <c r="E14" s="50" t="s">
        <v>675</v>
      </c>
    </row>
    <row r="15" spans="1:5" s="58" customFormat="1" ht="21.95" customHeight="1">
      <c r="A15" s="50">
        <v>13</v>
      </c>
      <c r="B15" s="50" t="s">
        <v>678</v>
      </c>
      <c r="C15" s="59" t="s">
        <v>87</v>
      </c>
      <c r="D15" s="51" t="s">
        <v>1327</v>
      </c>
      <c r="E15" s="50" t="s">
        <v>675</v>
      </c>
    </row>
    <row r="16" spans="1:5" s="58" customFormat="1" ht="21.95" customHeight="1">
      <c r="A16" s="50">
        <v>14</v>
      </c>
      <c r="B16" s="50" t="s">
        <v>678</v>
      </c>
      <c r="C16" s="59" t="s">
        <v>88</v>
      </c>
      <c r="D16" s="51" t="s">
        <v>1328</v>
      </c>
      <c r="E16" s="50" t="s">
        <v>675</v>
      </c>
    </row>
    <row r="17" spans="1:5" s="58" customFormat="1" ht="21.95" customHeight="1">
      <c r="A17" s="50">
        <v>15</v>
      </c>
      <c r="B17" s="50" t="s">
        <v>678</v>
      </c>
      <c r="C17" s="59" t="s">
        <v>89</v>
      </c>
      <c r="D17" s="51" t="s">
        <v>1329</v>
      </c>
      <c r="E17" s="50" t="s">
        <v>675</v>
      </c>
    </row>
    <row r="18" spans="1:5" s="58" customFormat="1" ht="21.95" customHeight="1">
      <c r="A18" s="50">
        <v>16</v>
      </c>
      <c r="B18" s="50" t="s">
        <v>678</v>
      </c>
      <c r="C18" s="59" t="s">
        <v>98</v>
      </c>
      <c r="D18" s="51" t="s">
        <v>1330</v>
      </c>
      <c r="E18" s="50" t="s">
        <v>675</v>
      </c>
    </row>
    <row r="19" spans="1:5" s="58" customFormat="1" ht="21.95" customHeight="1">
      <c r="A19" s="50">
        <v>17</v>
      </c>
      <c r="B19" s="50" t="s">
        <v>678</v>
      </c>
      <c r="C19" s="59" t="s">
        <v>99</v>
      </c>
      <c r="D19" s="51" t="s">
        <v>1331</v>
      </c>
      <c r="E19" s="50" t="s">
        <v>675</v>
      </c>
    </row>
    <row r="20" spans="1:5" s="58" customFormat="1" ht="21.95" customHeight="1">
      <c r="A20" s="50">
        <v>18</v>
      </c>
      <c r="B20" s="50" t="s">
        <v>678</v>
      </c>
      <c r="C20" s="59" t="s">
        <v>100</v>
      </c>
      <c r="D20" s="51" t="s">
        <v>1332</v>
      </c>
      <c r="E20" s="50" t="s">
        <v>675</v>
      </c>
    </row>
    <row r="21" spans="1:5" s="58" customFormat="1" ht="21.95" customHeight="1">
      <c r="A21" s="50">
        <v>19</v>
      </c>
      <c r="B21" s="50" t="s">
        <v>678</v>
      </c>
      <c r="C21" s="59" t="s">
        <v>106</v>
      </c>
      <c r="D21" s="51" t="s">
        <v>1333</v>
      </c>
      <c r="E21" s="50" t="s">
        <v>675</v>
      </c>
    </row>
    <row r="22" spans="1:5" s="58" customFormat="1" ht="21.95" customHeight="1">
      <c r="A22" s="50">
        <v>20</v>
      </c>
      <c r="B22" s="50" t="s">
        <v>678</v>
      </c>
      <c r="C22" s="59" t="s">
        <v>118</v>
      </c>
      <c r="D22" s="51" t="s">
        <v>1334</v>
      </c>
      <c r="E22" s="50" t="s">
        <v>675</v>
      </c>
    </row>
    <row r="23" spans="1:5" s="58" customFormat="1" ht="21.95" customHeight="1">
      <c r="A23" s="50">
        <v>21</v>
      </c>
      <c r="B23" s="50" t="s">
        <v>678</v>
      </c>
      <c r="C23" s="59" t="s">
        <v>119</v>
      </c>
      <c r="D23" s="51" t="s">
        <v>1335</v>
      </c>
      <c r="E23" s="50" t="s">
        <v>675</v>
      </c>
    </row>
    <row r="24" spans="1:5" s="58" customFormat="1" ht="21.95" customHeight="1">
      <c r="A24" s="50">
        <v>22</v>
      </c>
      <c r="B24" s="50" t="s">
        <v>678</v>
      </c>
      <c r="C24" s="59" t="s">
        <v>161</v>
      </c>
      <c r="D24" s="51" t="s">
        <v>1336</v>
      </c>
      <c r="E24" s="50" t="s">
        <v>675</v>
      </c>
    </row>
    <row r="25" spans="1:5" s="58" customFormat="1" ht="21.95" customHeight="1">
      <c r="A25" s="50">
        <v>23</v>
      </c>
      <c r="B25" s="50" t="s">
        <v>678</v>
      </c>
      <c r="C25" s="59" t="s">
        <v>162</v>
      </c>
      <c r="D25" s="51" t="s">
        <v>1337</v>
      </c>
      <c r="E25" s="50" t="s">
        <v>675</v>
      </c>
    </row>
    <row r="26" spans="1:5" s="58" customFormat="1" ht="21.95" customHeight="1">
      <c r="A26" s="50">
        <v>24</v>
      </c>
      <c r="B26" s="50" t="s">
        <v>678</v>
      </c>
      <c r="C26" s="59" t="s">
        <v>163</v>
      </c>
      <c r="D26" s="51" t="s">
        <v>1338</v>
      </c>
      <c r="E26" s="50" t="s">
        <v>675</v>
      </c>
    </row>
    <row r="27" spans="1:5" s="58" customFormat="1" ht="21.95" customHeight="1">
      <c r="A27" s="50">
        <v>25</v>
      </c>
      <c r="B27" s="50" t="s">
        <v>678</v>
      </c>
      <c r="C27" s="59" t="s">
        <v>164</v>
      </c>
      <c r="D27" s="51" t="s">
        <v>1339</v>
      </c>
      <c r="E27" s="50" t="s">
        <v>675</v>
      </c>
    </row>
    <row r="28" spans="1:5" s="58" customFormat="1" ht="21.95" customHeight="1">
      <c r="A28" s="50">
        <v>26</v>
      </c>
      <c r="B28" s="50" t="s">
        <v>678</v>
      </c>
      <c r="C28" s="59" t="s">
        <v>165</v>
      </c>
      <c r="D28" s="51" t="s">
        <v>1340</v>
      </c>
      <c r="E28" s="50" t="s">
        <v>675</v>
      </c>
    </row>
    <row r="29" spans="1:5" s="58" customFormat="1" ht="21.95" customHeight="1">
      <c r="A29" s="50">
        <v>27</v>
      </c>
      <c r="B29" s="50" t="s">
        <v>678</v>
      </c>
      <c r="C29" s="59" t="s">
        <v>166</v>
      </c>
      <c r="D29" s="51" t="s">
        <v>1341</v>
      </c>
      <c r="E29" s="50" t="s">
        <v>675</v>
      </c>
    </row>
    <row r="30" spans="1:5" s="58" customFormat="1" ht="21.95" customHeight="1">
      <c r="A30" s="50">
        <v>28</v>
      </c>
      <c r="B30" s="50" t="s">
        <v>678</v>
      </c>
      <c r="C30" s="59" t="s">
        <v>167</v>
      </c>
      <c r="D30" s="51" t="s">
        <v>1342</v>
      </c>
      <c r="E30" s="50" t="s">
        <v>675</v>
      </c>
    </row>
    <row r="31" spans="1:5" s="58" customFormat="1" ht="21.95" customHeight="1">
      <c r="A31" s="50">
        <v>29</v>
      </c>
      <c r="B31" s="50" t="s">
        <v>678</v>
      </c>
      <c r="C31" s="59" t="s">
        <v>168</v>
      </c>
      <c r="D31" s="51" t="s">
        <v>1343</v>
      </c>
      <c r="E31" s="50" t="s">
        <v>675</v>
      </c>
    </row>
    <row r="32" spans="1:5" s="58" customFormat="1" ht="21.95" customHeight="1">
      <c r="A32" s="50">
        <v>30</v>
      </c>
      <c r="B32" s="50" t="s">
        <v>678</v>
      </c>
      <c r="C32" s="59" t="s">
        <v>169</v>
      </c>
      <c r="D32" s="51" t="s">
        <v>1344</v>
      </c>
      <c r="E32" s="50" t="s">
        <v>675</v>
      </c>
    </row>
    <row r="33" spans="1:5" s="58" customFormat="1" ht="21.95" customHeight="1">
      <c r="A33" s="50">
        <v>31</v>
      </c>
      <c r="B33" s="50" t="s">
        <v>678</v>
      </c>
      <c r="C33" s="59" t="s">
        <v>170</v>
      </c>
      <c r="D33" s="51" t="s">
        <v>1345</v>
      </c>
      <c r="E33" s="50" t="s">
        <v>675</v>
      </c>
    </row>
    <row r="34" spans="1:5" s="58" customFormat="1" ht="21.95" customHeight="1">
      <c r="A34" s="50">
        <v>32</v>
      </c>
      <c r="B34" s="50" t="s">
        <v>678</v>
      </c>
      <c r="C34" s="59" t="s">
        <v>171</v>
      </c>
      <c r="D34" s="51" t="s">
        <v>1346</v>
      </c>
      <c r="E34" s="50" t="s">
        <v>675</v>
      </c>
    </row>
    <row r="35" spans="1:5" s="58" customFormat="1" ht="21.95" customHeight="1">
      <c r="A35" s="50">
        <v>33</v>
      </c>
      <c r="B35" s="50" t="s">
        <v>678</v>
      </c>
      <c r="C35" s="59" t="s">
        <v>172</v>
      </c>
      <c r="D35" s="51" t="s">
        <v>1347</v>
      </c>
      <c r="E35" s="50" t="s">
        <v>675</v>
      </c>
    </row>
    <row r="36" spans="1:5" s="58" customFormat="1" ht="21.95" customHeight="1">
      <c r="A36" s="50">
        <v>34</v>
      </c>
      <c r="B36" s="50" t="s">
        <v>678</v>
      </c>
      <c r="C36" s="59" t="s">
        <v>173</v>
      </c>
      <c r="D36" s="51" t="s">
        <v>1348</v>
      </c>
      <c r="E36" s="50" t="s">
        <v>675</v>
      </c>
    </row>
    <row r="37" spans="1:5" s="58" customFormat="1" ht="21.95" customHeight="1">
      <c r="A37" s="50">
        <v>35</v>
      </c>
      <c r="B37" s="50" t="s">
        <v>678</v>
      </c>
      <c r="C37" s="59" t="s">
        <v>223</v>
      </c>
      <c r="D37" s="51" t="s">
        <v>1349</v>
      </c>
      <c r="E37" s="50" t="s">
        <v>675</v>
      </c>
    </row>
    <row r="38" spans="1:5" s="58" customFormat="1" ht="21.95" customHeight="1">
      <c r="A38" s="50">
        <v>36</v>
      </c>
      <c r="B38" s="50" t="s">
        <v>678</v>
      </c>
      <c r="C38" s="59" t="s">
        <v>224</v>
      </c>
      <c r="D38" s="51" t="s">
        <v>1350</v>
      </c>
      <c r="E38" s="50" t="s">
        <v>675</v>
      </c>
    </row>
    <row r="39" spans="1:5" s="58" customFormat="1" ht="21.95" customHeight="1">
      <c r="A39" s="50">
        <v>37</v>
      </c>
      <c r="B39" s="50" t="s">
        <v>678</v>
      </c>
      <c r="C39" s="59" t="s">
        <v>225</v>
      </c>
      <c r="D39" s="51" t="s">
        <v>1351</v>
      </c>
      <c r="E39" s="50" t="s">
        <v>675</v>
      </c>
    </row>
    <row r="40" spans="1:5" s="58" customFormat="1" ht="21.95" customHeight="1">
      <c r="A40" s="50">
        <v>38</v>
      </c>
      <c r="B40" s="50" t="s">
        <v>678</v>
      </c>
      <c r="C40" s="59" t="s">
        <v>226</v>
      </c>
      <c r="D40" s="51" t="s">
        <v>1352</v>
      </c>
      <c r="E40" s="50" t="s">
        <v>675</v>
      </c>
    </row>
    <row r="41" spans="1:5" s="58" customFormat="1" ht="21.95" customHeight="1">
      <c r="A41" s="50">
        <v>39</v>
      </c>
      <c r="B41" s="50" t="s">
        <v>678</v>
      </c>
      <c r="C41" s="59" t="s">
        <v>227</v>
      </c>
      <c r="D41" s="51" t="s">
        <v>1353</v>
      </c>
      <c r="E41" s="50" t="s">
        <v>675</v>
      </c>
    </row>
    <row r="42" spans="1:5" s="58" customFormat="1" ht="21.95" customHeight="1">
      <c r="A42" s="50">
        <v>40</v>
      </c>
      <c r="B42" s="50" t="s">
        <v>678</v>
      </c>
      <c r="C42" s="59" t="s">
        <v>228</v>
      </c>
      <c r="D42" s="51" t="s">
        <v>1354</v>
      </c>
      <c r="E42" s="50" t="s">
        <v>675</v>
      </c>
    </row>
    <row r="43" spans="1:5" s="58" customFormat="1" ht="21.95" customHeight="1">
      <c r="A43" s="50">
        <v>41</v>
      </c>
      <c r="B43" s="50" t="s">
        <v>678</v>
      </c>
      <c r="C43" s="59" t="s">
        <v>229</v>
      </c>
      <c r="D43" s="51" t="s">
        <v>1355</v>
      </c>
      <c r="E43" s="50" t="s">
        <v>675</v>
      </c>
    </row>
    <row r="44" spans="1:5" s="58" customFormat="1" ht="21.95" customHeight="1">
      <c r="A44" s="50">
        <v>42</v>
      </c>
      <c r="B44" s="50" t="s">
        <v>678</v>
      </c>
      <c r="C44" s="59" t="s">
        <v>230</v>
      </c>
      <c r="D44" s="51" t="s">
        <v>1356</v>
      </c>
      <c r="E44" s="50" t="s">
        <v>675</v>
      </c>
    </row>
    <row r="45" spans="1:5" s="58" customFormat="1" ht="21.95" customHeight="1">
      <c r="A45" s="50">
        <v>43</v>
      </c>
      <c r="B45" s="50" t="s">
        <v>678</v>
      </c>
      <c r="C45" s="59" t="s">
        <v>231</v>
      </c>
      <c r="D45" s="51" t="s">
        <v>1281</v>
      </c>
      <c r="E45" s="50" t="s">
        <v>675</v>
      </c>
    </row>
    <row r="46" spans="1:5" s="58" customFormat="1" ht="21.95" customHeight="1">
      <c r="A46" s="50">
        <v>44</v>
      </c>
      <c r="B46" s="50" t="s">
        <v>678</v>
      </c>
      <c r="C46" s="59" t="s">
        <v>232</v>
      </c>
      <c r="D46" s="51" t="s">
        <v>1357</v>
      </c>
      <c r="E46" s="50" t="s">
        <v>675</v>
      </c>
    </row>
    <row r="47" spans="1:5" s="58" customFormat="1" ht="21.95" customHeight="1">
      <c r="A47" s="50">
        <v>45</v>
      </c>
      <c r="B47" s="50" t="s">
        <v>678</v>
      </c>
      <c r="C47" s="59" t="s">
        <v>233</v>
      </c>
      <c r="D47" s="51" t="s">
        <v>1358</v>
      </c>
      <c r="E47" s="50" t="s">
        <v>675</v>
      </c>
    </row>
    <row r="48" spans="1:5" s="58" customFormat="1" ht="21.95" customHeight="1">
      <c r="A48" s="50">
        <v>46</v>
      </c>
      <c r="B48" s="50" t="s">
        <v>678</v>
      </c>
      <c r="C48" s="59" t="s">
        <v>234</v>
      </c>
      <c r="D48" s="51" t="s">
        <v>1359</v>
      </c>
      <c r="E48" s="50" t="s">
        <v>675</v>
      </c>
    </row>
    <row r="49" spans="1:5" s="58" customFormat="1" ht="21.95" customHeight="1">
      <c r="A49" s="50">
        <v>47</v>
      </c>
      <c r="B49" s="50" t="s">
        <v>678</v>
      </c>
      <c r="C49" s="59" t="s">
        <v>235</v>
      </c>
      <c r="D49" s="51" t="s">
        <v>1360</v>
      </c>
      <c r="E49" s="50" t="s">
        <v>675</v>
      </c>
    </row>
    <row r="50" spans="1:5" s="58" customFormat="1" ht="21.95" customHeight="1">
      <c r="A50" s="50">
        <v>48</v>
      </c>
      <c r="B50" s="50" t="s">
        <v>678</v>
      </c>
      <c r="C50" s="59" t="s">
        <v>236</v>
      </c>
      <c r="D50" s="51" t="s">
        <v>962</v>
      </c>
      <c r="E50" s="50" t="s">
        <v>675</v>
      </c>
    </row>
    <row r="51" spans="1:5" s="58" customFormat="1" ht="21.95" customHeight="1">
      <c r="A51" s="50">
        <v>49</v>
      </c>
      <c r="B51" s="50" t="s">
        <v>678</v>
      </c>
      <c r="C51" s="59" t="s">
        <v>237</v>
      </c>
      <c r="D51" s="51" t="s">
        <v>1361</v>
      </c>
      <c r="E51" s="50" t="s">
        <v>675</v>
      </c>
    </row>
    <row r="52" spans="1:5" s="58" customFormat="1" ht="21.95" customHeight="1">
      <c r="A52" s="50">
        <v>50</v>
      </c>
      <c r="B52" s="50" t="s">
        <v>678</v>
      </c>
      <c r="C52" s="59" t="s">
        <v>238</v>
      </c>
      <c r="D52" s="51" t="s">
        <v>1362</v>
      </c>
      <c r="E52" s="50" t="s">
        <v>675</v>
      </c>
    </row>
    <row r="53" spans="1:5" s="58" customFormat="1" ht="21.95" customHeight="1">
      <c r="A53" s="50">
        <v>51</v>
      </c>
      <c r="B53" s="50" t="s">
        <v>678</v>
      </c>
      <c r="C53" s="59" t="s">
        <v>239</v>
      </c>
      <c r="D53" s="51" t="s">
        <v>1363</v>
      </c>
      <c r="E53" s="50" t="s">
        <v>675</v>
      </c>
    </row>
    <row r="54" spans="1:5" s="58" customFormat="1" ht="21.95" customHeight="1">
      <c r="A54" s="50">
        <v>52</v>
      </c>
      <c r="B54" s="50" t="s">
        <v>678</v>
      </c>
      <c r="C54" s="59" t="s">
        <v>240</v>
      </c>
      <c r="D54" s="51" t="s">
        <v>1364</v>
      </c>
      <c r="E54" s="50" t="s">
        <v>675</v>
      </c>
    </row>
    <row r="55" spans="1:5" s="58" customFormat="1" ht="21.95" customHeight="1">
      <c r="A55" s="50">
        <v>53</v>
      </c>
      <c r="B55" s="50" t="s">
        <v>678</v>
      </c>
      <c r="C55" s="59" t="s">
        <v>241</v>
      </c>
      <c r="D55" s="51" t="s">
        <v>1365</v>
      </c>
      <c r="E55" s="50" t="s">
        <v>675</v>
      </c>
    </row>
    <row r="56" spans="1:5" s="58" customFormat="1" ht="21.95" customHeight="1">
      <c r="A56" s="50">
        <v>54</v>
      </c>
      <c r="B56" s="50" t="s">
        <v>678</v>
      </c>
      <c r="C56" s="59" t="s">
        <v>242</v>
      </c>
      <c r="D56" s="51" t="s">
        <v>1366</v>
      </c>
      <c r="E56" s="50" t="s">
        <v>675</v>
      </c>
    </row>
    <row r="57" spans="1:5" s="58" customFormat="1" ht="21.95" customHeight="1">
      <c r="A57" s="50">
        <v>55</v>
      </c>
      <c r="B57" s="50" t="s">
        <v>678</v>
      </c>
      <c r="C57" s="59" t="s">
        <v>243</v>
      </c>
      <c r="D57" s="51" t="s">
        <v>1367</v>
      </c>
      <c r="E57" s="50" t="s">
        <v>675</v>
      </c>
    </row>
    <row r="58" spans="1:5" s="58" customFormat="1" ht="21.95" customHeight="1">
      <c r="A58" s="50">
        <v>56</v>
      </c>
      <c r="B58" s="50" t="s">
        <v>678</v>
      </c>
      <c r="C58" s="59" t="s">
        <v>244</v>
      </c>
      <c r="D58" s="51" t="s">
        <v>1368</v>
      </c>
      <c r="E58" s="50" t="s">
        <v>675</v>
      </c>
    </row>
    <row r="59" spans="1:5" s="58" customFormat="1" ht="21.95" customHeight="1">
      <c r="A59" s="50">
        <v>57</v>
      </c>
      <c r="B59" s="50" t="s">
        <v>678</v>
      </c>
      <c r="C59" s="59" t="s">
        <v>245</v>
      </c>
      <c r="D59" s="51" t="s">
        <v>1369</v>
      </c>
      <c r="E59" s="50" t="s">
        <v>675</v>
      </c>
    </row>
    <row r="60" spans="1:5" s="58" customFormat="1" ht="21.95" customHeight="1">
      <c r="A60" s="50">
        <v>58</v>
      </c>
      <c r="B60" s="50" t="s">
        <v>678</v>
      </c>
      <c r="C60" s="59" t="s">
        <v>246</v>
      </c>
      <c r="D60" s="51" t="s">
        <v>1370</v>
      </c>
      <c r="E60" s="50" t="s">
        <v>675</v>
      </c>
    </row>
    <row r="61" spans="1:5" s="58" customFormat="1" ht="21.95" customHeight="1">
      <c r="A61" s="50">
        <v>59</v>
      </c>
      <c r="B61" s="50" t="s">
        <v>678</v>
      </c>
      <c r="C61" s="59" t="s">
        <v>1371</v>
      </c>
      <c r="D61" s="51" t="s">
        <v>1372</v>
      </c>
      <c r="E61" s="50" t="s">
        <v>675</v>
      </c>
    </row>
    <row r="62" spans="1:5" s="58" customFormat="1" ht="21.95" customHeight="1">
      <c r="A62" s="50">
        <v>60</v>
      </c>
      <c r="B62" s="50" t="s">
        <v>678</v>
      </c>
      <c r="C62" s="59" t="s">
        <v>247</v>
      </c>
      <c r="D62" s="51" t="s">
        <v>1373</v>
      </c>
      <c r="E62" s="50" t="s">
        <v>675</v>
      </c>
    </row>
    <row r="63" spans="1:5" s="58" customFormat="1" ht="21.95" customHeight="1">
      <c r="A63" s="50">
        <v>61</v>
      </c>
      <c r="B63" s="50" t="s">
        <v>678</v>
      </c>
      <c r="C63" s="59" t="s">
        <v>248</v>
      </c>
      <c r="D63" s="51" t="s">
        <v>1374</v>
      </c>
      <c r="E63" s="50" t="s">
        <v>675</v>
      </c>
    </row>
    <row r="64" spans="1:5" s="58" customFormat="1" ht="21.95" customHeight="1">
      <c r="A64" s="50">
        <v>62</v>
      </c>
      <c r="B64" s="50" t="s">
        <v>678</v>
      </c>
      <c r="C64" s="59" t="s">
        <v>1375</v>
      </c>
      <c r="D64" s="51" t="s">
        <v>1376</v>
      </c>
      <c r="E64" s="50" t="s">
        <v>675</v>
      </c>
    </row>
    <row r="65" spans="1:5" s="58" customFormat="1" ht="21.95" customHeight="1">
      <c r="A65" s="50">
        <v>63</v>
      </c>
      <c r="B65" s="50" t="s">
        <v>678</v>
      </c>
      <c r="C65" s="59" t="s">
        <v>249</v>
      </c>
      <c r="D65" s="51" t="s">
        <v>1377</v>
      </c>
      <c r="E65" s="50" t="s">
        <v>675</v>
      </c>
    </row>
    <row r="66" spans="1:5" s="58" customFormat="1" ht="21.95" customHeight="1">
      <c r="A66" s="50">
        <v>64</v>
      </c>
      <c r="B66" s="50" t="s">
        <v>678</v>
      </c>
      <c r="C66" s="59" t="s">
        <v>250</v>
      </c>
      <c r="D66" s="51" t="s">
        <v>1378</v>
      </c>
      <c r="E66" s="50" t="s">
        <v>675</v>
      </c>
    </row>
    <row r="67" spans="1:5" s="58" customFormat="1" ht="21.95" customHeight="1">
      <c r="A67" s="50">
        <v>65</v>
      </c>
      <c r="B67" s="50" t="s">
        <v>678</v>
      </c>
      <c r="C67" s="59" t="s">
        <v>1379</v>
      </c>
      <c r="D67" s="51" t="s">
        <v>1380</v>
      </c>
      <c r="E67" s="50" t="s">
        <v>675</v>
      </c>
    </row>
    <row r="68" spans="1:5" s="58" customFormat="1" ht="21.95" customHeight="1">
      <c r="A68" s="50">
        <v>66</v>
      </c>
      <c r="B68" s="50" t="s">
        <v>678</v>
      </c>
      <c r="C68" s="59" t="s">
        <v>251</v>
      </c>
      <c r="D68" s="51" t="s">
        <v>1381</v>
      </c>
      <c r="E68" s="50" t="s">
        <v>675</v>
      </c>
    </row>
    <row r="69" spans="1:5" s="58" customFormat="1" ht="21.95" customHeight="1">
      <c r="A69" s="50">
        <v>67</v>
      </c>
      <c r="B69" s="50" t="s">
        <v>678</v>
      </c>
      <c r="C69" s="59" t="s">
        <v>252</v>
      </c>
      <c r="D69" s="51" t="s">
        <v>1382</v>
      </c>
      <c r="E69" s="50" t="s">
        <v>675</v>
      </c>
    </row>
    <row r="70" spans="1:5" s="58" customFormat="1" ht="21.95" customHeight="1">
      <c r="A70" s="50">
        <v>68</v>
      </c>
      <c r="B70" s="50" t="s">
        <v>678</v>
      </c>
      <c r="C70" s="59" t="s">
        <v>253</v>
      </c>
      <c r="D70" s="51" t="s">
        <v>1383</v>
      </c>
      <c r="E70" s="50" t="s">
        <v>675</v>
      </c>
    </row>
    <row r="71" spans="1:5" s="58" customFormat="1" ht="21.95" customHeight="1">
      <c r="A71" s="50">
        <v>69</v>
      </c>
      <c r="B71" s="50" t="s">
        <v>678</v>
      </c>
      <c r="C71" s="59" t="s">
        <v>254</v>
      </c>
      <c r="D71" s="51" t="s">
        <v>1384</v>
      </c>
      <c r="E71" s="50" t="s">
        <v>675</v>
      </c>
    </row>
    <row r="72" spans="1:5" s="58" customFormat="1" ht="21.95" customHeight="1">
      <c r="A72" s="50">
        <v>70</v>
      </c>
      <c r="B72" s="50" t="s">
        <v>678</v>
      </c>
      <c r="C72" s="59" t="s">
        <v>255</v>
      </c>
      <c r="D72" s="51" t="s">
        <v>1385</v>
      </c>
      <c r="E72" s="50" t="s">
        <v>675</v>
      </c>
    </row>
    <row r="73" spans="1:5" s="58" customFormat="1" ht="21.95" customHeight="1">
      <c r="A73" s="50">
        <v>71</v>
      </c>
      <c r="B73" s="50" t="s">
        <v>678</v>
      </c>
      <c r="C73" s="59" t="s">
        <v>256</v>
      </c>
      <c r="D73" s="51" t="s">
        <v>1386</v>
      </c>
      <c r="E73" s="50" t="s">
        <v>675</v>
      </c>
    </row>
    <row r="74" spans="1:5" s="58" customFormat="1" ht="21.95" customHeight="1">
      <c r="A74" s="50">
        <v>72</v>
      </c>
      <c r="B74" s="50" t="s">
        <v>678</v>
      </c>
      <c r="C74" s="59" t="s">
        <v>257</v>
      </c>
      <c r="D74" s="51" t="s">
        <v>1387</v>
      </c>
      <c r="E74" s="50" t="s">
        <v>675</v>
      </c>
    </row>
    <row r="75" spans="1:5" s="58" customFormat="1" ht="21.95" customHeight="1">
      <c r="A75" s="50">
        <v>73</v>
      </c>
      <c r="B75" s="50" t="s">
        <v>678</v>
      </c>
      <c r="C75" s="59" t="s">
        <v>258</v>
      </c>
      <c r="D75" s="51" t="s">
        <v>1388</v>
      </c>
      <c r="E75" s="50" t="s">
        <v>675</v>
      </c>
    </row>
    <row r="76" spans="1:5" s="58" customFormat="1" ht="21.95" customHeight="1">
      <c r="A76" s="50">
        <v>74</v>
      </c>
      <c r="B76" s="50" t="s">
        <v>678</v>
      </c>
      <c r="C76" s="59" t="s">
        <v>492</v>
      </c>
      <c r="D76" s="51" t="s">
        <v>1389</v>
      </c>
      <c r="E76" s="50" t="s">
        <v>675</v>
      </c>
    </row>
    <row r="77" spans="1:5" s="58" customFormat="1" ht="21.95" customHeight="1">
      <c r="A77" s="50">
        <v>75</v>
      </c>
      <c r="B77" s="50" t="s">
        <v>678</v>
      </c>
      <c r="C77" s="59" t="s">
        <v>493</v>
      </c>
      <c r="D77" s="51" t="s">
        <v>1390</v>
      </c>
      <c r="E77" s="50" t="s">
        <v>675</v>
      </c>
    </row>
    <row r="78" spans="1:5" s="58" customFormat="1" ht="21.95" customHeight="1">
      <c r="A78" s="50">
        <v>76</v>
      </c>
      <c r="B78" s="50" t="s">
        <v>678</v>
      </c>
      <c r="C78" s="59" t="s">
        <v>494</v>
      </c>
      <c r="D78" s="51" t="s">
        <v>1391</v>
      </c>
      <c r="E78" s="50" t="s">
        <v>675</v>
      </c>
    </row>
    <row r="79" spans="1:5" s="58" customFormat="1" ht="21.95" customHeight="1">
      <c r="A79" s="50">
        <v>77</v>
      </c>
      <c r="B79" s="50" t="s">
        <v>678</v>
      </c>
      <c r="C79" s="59" t="s">
        <v>495</v>
      </c>
      <c r="D79" s="51" t="s">
        <v>1392</v>
      </c>
      <c r="E79" s="50" t="s">
        <v>675</v>
      </c>
    </row>
    <row r="80" spans="1:5" s="58" customFormat="1" ht="21.95" customHeight="1">
      <c r="A80" s="50">
        <v>78</v>
      </c>
      <c r="B80" s="50" t="s">
        <v>678</v>
      </c>
      <c r="C80" s="59" t="s">
        <v>496</v>
      </c>
      <c r="D80" s="51" t="s">
        <v>1393</v>
      </c>
      <c r="E80" s="50" t="s">
        <v>675</v>
      </c>
    </row>
    <row r="81" spans="1:5" s="58" customFormat="1" ht="21.95" customHeight="1">
      <c r="A81" s="50">
        <v>79</v>
      </c>
      <c r="B81" s="50" t="s">
        <v>678</v>
      </c>
      <c r="C81" s="59" t="s">
        <v>1394</v>
      </c>
      <c r="D81" s="51" t="s">
        <v>1327</v>
      </c>
      <c r="E81" s="50" t="s">
        <v>675</v>
      </c>
    </row>
    <row r="82" spans="1:5" s="58" customFormat="1" ht="21.95" customHeight="1">
      <c r="A82" s="50">
        <v>80</v>
      </c>
      <c r="B82" s="50" t="s">
        <v>678</v>
      </c>
      <c r="C82" s="59" t="s">
        <v>547</v>
      </c>
      <c r="D82" s="51" t="s">
        <v>1395</v>
      </c>
      <c r="E82" s="50" t="s">
        <v>675</v>
      </c>
    </row>
    <row r="83" spans="1:5" s="58" customFormat="1" ht="21.95" customHeight="1">
      <c r="A83" s="50">
        <v>81</v>
      </c>
      <c r="B83" s="50" t="s">
        <v>678</v>
      </c>
      <c r="C83" s="59" t="s">
        <v>548</v>
      </c>
      <c r="D83" s="51" t="s">
        <v>1396</v>
      </c>
      <c r="E83" s="50" t="s">
        <v>675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D15" sqref="D15"/>
    </sheetView>
  </sheetViews>
  <sheetFormatPr defaultRowHeight="13.5"/>
  <cols>
    <col min="1" max="1" width="7.44140625" customWidth="1"/>
    <col min="2" max="2" width="13.77734375" customWidth="1"/>
    <col min="3" max="3" width="17.33203125" customWidth="1"/>
    <col min="4" max="4" width="47.6640625" customWidth="1"/>
    <col min="5" max="5" width="11.5546875" customWidth="1"/>
  </cols>
  <sheetData>
    <row r="1" spans="1:5" ht="58.5" customHeight="1">
      <c r="A1" s="90" t="s">
        <v>680</v>
      </c>
      <c r="B1" s="91"/>
      <c r="C1" s="91"/>
      <c r="D1" s="91"/>
      <c r="E1" s="91"/>
    </row>
    <row r="2" spans="1:5" s="47" customFormat="1" ht="21.95" customHeight="1">
      <c r="A2" s="55" t="s">
        <v>670</v>
      </c>
      <c r="B2" s="55" t="s">
        <v>676</v>
      </c>
      <c r="C2" s="55" t="s">
        <v>3</v>
      </c>
      <c r="D2" s="55" t="s">
        <v>672</v>
      </c>
      <c r="E2" s="55" t="s">
        <v>673</v>
      </c>
    </row>
    <row r="3" spans="1:5" s="47" customFormat="1" ht="21.95" customHeight="1">
      <c r="A3" s="50">
        <v>1</v>
      </c>
      <c r="B3" s="50" t="s">
        <v>679</v>
      </c>
      <c r="C3" s="51" t="s">
        <v>771</v>
      </c>
      <c r="D3" s="51" t="s">
        <v>770</v>
      </c>
      <c r="E3" s="50" t="s">
        <v>675</v>
      </c>
    </row>
    <row r="4" spans="1:5" s="47" customFormat="1" ht="21.95" customHeight="1">
      <c r="A4" s="50">
        <v>2</v>
      </c>
      <c r="B4" s="50" t="s">
        <v>679</v>
      </c>
      <c r="C4" s="48" t="s">
        <v>561</v>
      </c>
      <c r="D4" s="51" t="s">
        <v>772</v>
      </c>
      <c r="E4" s="50" t="s">
        <v>675</v>
      </c>
    </row>
    <row r="5" spans="1:5" ht="12" customHeight="1"/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D7" sqref="D7"/>
    </sheetView>
  </sheetViews>
  <sheetFormatPr defaultRowHeight="13.5"/>
  <cols>
    <col min="2" max="2" width="12.109375" customWidth="1"/>
    <col min="3" max="3" width="20.33203125" customWidth="1"/>
    <col min="4" max="4" width="69.5546875" customWidth="1"/>
    <col min="5" max="5" width="11.77734375" customWidth="1"/>
  </cols>
  <sheetData>
    <row r="1" spans="1:5" ht="49.5" customHeight="1">
      <c r="A1" s="90" t="s">
        <v>682</v>
      </c>
      <c r="B1" s="91"/>
      <c r="C1" s="91"/>
      <c r="D1" s="91"/>
      <c r="E1" s="91"/>
    </row>
    <row r="2" spans="1:5" s="47" customFormat="1" ht="29.25" customHeight="1">
      <c r="A2" s="55" t="s">
        <v>670</v>
      </c>
      <c r="B2" s="55" t="s">
        <v>676</v>
      </c>
      <c r="C2" s="55" t="s">
        <v>3</v>
      </c>
      <c r="D2" s="55" t="s">
        <v>672</v>
      </c>
      <c r="E2" s="55" t="s">
        <v>673</v>
      </c>
    </row>
    <row r="3" spans="1:5" s="47" customFormat="1" ht="21.95" customHeight="1">
      <c r="A3" s="50">
        <v>1</v>
      </c>
      <c r="B3" s="50" t="s">
        <v>681</v>
      </c>
      <c r="C3" s="48" t="s">
        <v>96</v>
      </c>
      <c r="D3" s="51" t="s">
        <v>773</v>
      </c>
      <c r="E3" s="50" t="s">
        <v>675</v>
      </c>
    </row>
    <row r="4" spans="1:5" s="47" customFormat="1" ht="21.95" customHeight="1">
      <c r="A4" s="50">
        <v>2</v>
      </c>
      <c r="B4" s="50" t="s">
        <v>681</v>
      </c>
      <c r="C4" s="49" t="s">
        <v>774</v>
      </c>
      <c r="D4" s="51" t="s">
        <v>775</v>
      </c>
      <c r="E4" s="50" t="s">
        <v>675</v>
      </c>
    </row>
    <row r="5" spans="1:5" s="47" customFormat="1" ht="21.95" customHeight="1">
      <c r="A5" s="50">
        <v>3</v>
      </c>
      <c r="B5" s="50" t="s">
        <v>681</v>
      </c>
      <c r="C5" s="48" t="s">
        <v>147</v>
      </c>
      <c r="D5" s="51" t="s">
        <v>776</v>
      </c>
      <c r="E5" s="50" t="s">
        <v>675</v>
      </c>
    </row>
    <row r="6" spans="1:5" s="47" customFormat="1" ht="21.95" customHeight="1">
      <c r="A6" s="50">
        <v>4</v>
      </c>
      <c r="B6" s="50" t="s">
        <v>681</v>
      </c>
      <c r="C6" s="48" t="s">
        <v>174</v>
      </c>
      <c r="D6" s="51" t="s">
        <v>777</v>
      </c>
      <c r="E6" s="50" t="s">
        <v>675</v>
      </c>
    </row>
    <row r="7" spans="1:5" s="47" customFormat="1" ht="21.95" customHeight="1">
      <c r="A7" s="50">
        <v>5</v>
      </c>
      <c r="B7" s="50" t="s">
        <v>681</v>
      </c>
      <c r="C7" s="51" t="s">
        <v>779</v>
      </c>
      <c r="D7" s="51" t="s">
        <v>778</v>
      </c>
      <c r="E7" s="50" t="s">
        <v>675</v>
      </c>
    </row>
    <row r="8" spans="1:5" s="47" customFormat="1" ht="21.95" customHeight="1">
      <c r="A8" s="50">
        <v>6</v>
      </c>
      <c r="B8" s="50" t="s">
        <v>681</v>
      </c>
      <c r="C8" s="48" t="s">
        <v>175</v>
      </c>
      <c r="D8" s="51" t="s">
        <v>780</v>
      </c>
      <c r="E8" s="50" t="s">
        <v>675</v>
      </c>
    </row>
    <row r="9" spans="1:5" s="47" customFormat="1" ht="21.95" customHeight="1">
      <c r="A9" s="50">
        <v>7</v>
      </c>
      <c r="B9" s="50" t="s">
        <v>681</v>
      </c>
      <c r="C9" s="48" t="s">
        <v>176</v>
      </c>
      <c r="D9" s="51" t="s">
        <v>781</v>
      </c>
      <c r="E9" s="50" t="s">
        <v>675</v>
      </c>
    </row>
    <row r="10" spans="1:5" s="47" customFormat="1" ht="21.95" customHeight="1">
      <c r="A10" s="50">
        <v>8</v>
      </c>
      <c r="B10" s="50" t="s">
        <v>681</v>
      </c>
      <c r="C10" s="48" t="s">
        <v>177</v>
      </c>
      <c r="D10" s="51" t="s">
        <v>782</v>
      </c>
      <c r="E10" s="50" t="s">
        <v>675</v>
      </c>
    </row>
    <row r="11" spans="1:5" s="47" customFormat="1" ht="21.95" customHeight="1">
      <c r="A11" s="50">
        <v>9</v>
      </c>
      <c r="B11" s="50" t="s">
        <v>681</v>
      </c>
      <c r="C11" s="48" t="s">
        <v>121</v>
      </c>
      <c r="D11" s="51" t="s">
        <v>833</v>
      </c>
      <c r="E11" s="50" t="s">
        <v>675</v>
      </c>
    </row>
    <row r="12" spans="1:5" s="47" customFormat="1" ht="21.95" customHeight="1">
      <c r="A12" s="50">
        <v>10</v>
      </c>
      <c r="B12" s="50" t="s">
        <v>681</v>
      </c>
      <c r="C12" s="48" t="s">
        <v>196</v>
      </c>
      <c r="D12" s="51" t="s">
        <v>784</v>
      </c>
      <c r="E12" s="50" t="s">
        <v>675</v>
      </c>
    </row>
    <row r="13" spans="1:5" s="47" customFormat="1" ht="21.95" customHeight="1">
      <c r="A13" s="50">
        <v>11</v>
      </c>
      <c r="B13" s="50" t="s">
        <v>681</v>
      </c>
      <c r="C13" s="48" t="s">
        <v>277</v>
      </c>
      <c r="D13" s="51" t="s">
        <v>785</v>
      </c>
      <c r="E13" s="50" t="s">
        <v>675</v>
      </c>
    </row>
    <row r="14" spans="1:5" s="47" customFormat="1" ht="21.95" customHeight="1">
      <c r="A14" s="50">
        <v>12</v>
      </c>
      <c r="B14" s="50" t="s">
        <v>681</v>
      </c>
      <c r="C14" s="51" t="s">
        <v>787</v>
      </c>
      <c r="D14" s="51" t="s">
        <v>786</v>
      </c>
      <c r="E14" s="50" t="s">
        <v>675</v>
      </c>
    </row>
    <row r="15" spans="1:5" s="47" customFormat="1" ht="21.95" customHeight="1">
      <c r="A15" s="50">
        <v>13</v>
      </c>
      <c r="B15" s="50" t="s">
        <v>681</v>
      </c>
      <c r="C15" s="48" t="s">
        <v>278</v>
      </c>
      <c r="D15" s="51" t="s">
        <v>788</v>
      </c>
      <c r="E15" s="50" t="s">
        <v>675</v>
      </c>
    </row>
    <row r="16" spans="1:5" s="47" customFormat="1" ht="21.95" customHeight="1">
      <c r="A16" s="50">
        <v>14</v>
      </c>
      <c r="B16" s="50" t="s">
        <v>681</v>
      </c>
      <c r="C16" s="48" t="s">
        <v>279</v>
      </c>
      <c r="D16" s="51" t="s">
        <v>789</v>
      </c>
      <c r="E16" s="50" t="s">
        <v>675</v>
      </c>
    </row>
    <row r="17" spans="1:5" s="47" customFormat="1" ht="21.95" customHeight="1">
      <c r="A17" s="50">
        <v>15</v>
      </c>
      <c r="B17" s="50" t="s">
        <v>681</v>
      </c>
      <c r="C17" s="48" t="s">
        <v>231</v>
      </c>
      <c r="D17" s="51" t="s">
        <v>790</v>
      </c>
      <c r="E17" s="50" t="s">
        <v>675</v>
      </c>
    </row>
    <row r="18" spans="1:5" s="47" customFormat="1" ht="21.95" customHeight="1">
      <c r="A18" s="50">
        <v>16</v>
      </c>
      <c r="B18" s="50" t="s">
        <v>681</v>
      </c>
      <c r="C18" s="48" t="s">
        <v>280</v>
      </c>
      <c r="D18" s="51" t="s">
        <v>791</v>
      </c>
      <c r="E18" s="50" t="s">
        <v>675</v>
      </c>
    </row>
    <row r="19" spans="1:5" s="47" customFormat="1" ht="21.95" customHeight="1">
      <c r="A19" s="50">
        <v>17</v>
      </c>
      <c r="B19" s="50" t="s">
        <v>681</v>
      </c>
      <c r="C19" s="51" t="s">
        <v>793</v>
      </c>
      <c r="D19" s="51" t="s">
        <v>792</v>
      </c>
      <c r="E19" s="50" t="s">
        <v>675</v>
      </c>
    </row>
    <row r="20" spans="1:5" s="47" customFormat="1" ht="21.95" customHeight="1">
      <c r="A20" s="50">
        <v>18</v>
      </c>
      <c r="B20" s="50" t="s">
        <v>681</v>
      </c>
      <c r="C20" s="51" t="s">
        <v>795</v>
      </c>
      <c r="D20" s="51" t="s">
        <v>794</v>
      </c>
      <c r="E20" s="50" t="s">
        <v>675</v>
      </c>
    </row>
    <row r="21" spans="1:5" s="47" customFormat="1" ht="21.95" customHeight="1">
      <c r="A21" s="50">
        <v>19</v>
      </c>
      <c r="B21" s="50" t="s">
        <v>681</v>
      </c>
      <c r="C21" s="48" t="s">
        <v>485</v>
      </c>
      <c r="D21" s="51" t="s">
        <v>796</v>
      </c>
      <c r="E21" s="50" t="s">
        <v>675</v>
      </c>
    </row>
    <row r="22" spans="1:5" s="47" customFormat="1" ht="21.95" customHeight="1">
      <c r="A22" s="50">
        <v>20</v>
      </c>
      <c r="B22" s="50" t="s">
        <v>681</v>
      </c>
      <c r="C22" s="51" t="s">
        <v>797</v>
      </c>
      <c r="D22" s="51" t="s">
        <v>798</v>
      </c>
      <c r="E22" s="50" t="s">
        <v>675</v>
      </c>
    </row>
    <row r="23" spans="1:5" s="47" customFormat="1" ht="21.95" customHeight="1">
      <c r="A23" s="50">
        <v>21</v>
      </c>
      <c r="B23" s="50" t="s">
        <v>681</v>
      </c>
      <c r="C23" s="51" t="s">
        <v>799</v>
      </c>
      <c r="D23" s="51" t="s">
        <v>800</v>
      </c>
      <c r="E23" s="50" t="s">
        <v>675</v>
      </c>
    </row>
    <row r="24" spans="1:5" s="47" customFormat="1" ht="21.95" customHeight="1">
      <c r="A24" s="50">
        <v>22</v>
      </c>
      <c r="B24" s="50" t="s">
        <v>681</v>
      </c>
      <c r="C24" s="48" t="s">
        <v>487</v>
      </c>
      <c r="D24" s="51" t="s">
        <v>801</v>
      </c>
      <c r="E24" s="50" t="s">
        <v>675</v>
      </c>
    </row>
    <row r="25" spans="1:5" s="47" customFormat="1" ht="21.95" customHeight="1">
      <c r="A25" s="50">
        <v>23</v>
      </c>
      <c r="B25" s="50" t="s">
        <v>681</v>
      </c>
      <c r="C25" s="48" t="s">
        <v>488</v>
      </c>
      <c r="D25" s="51" t="s">
        <v>802</v>
      </c>
      <c r="E25" s="50" t="s">
        <v>675</v>
      </c>
    </row>
    <row r="26" spans="1:5" s="47" customFormat="1" ht="21.95" customHeight="1">
      <c r="A26" s="50">
        <v>24</v>
      </c>
      <c r="B26" s="50" t="s">
        <v>681</v>
      </c>
      <c r="C26" s="48" t="s">
        <v>489</v>
      </c>
      <c r="D26" s="51" t="s">
        <v>803</v>
      </c>
      <c r="E26" s="50" t="s">
        <v>675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이용업</vt:lpstr>
      <vt:lpstr>미용업(일반)</vt:lpstr>
      <vt:lpstr>미용업(손톱발톱)</vt:lpstr>
      <vt:lpstr>최우수미용업(일반)</vt:lpstr>
      <vt:lpstr>최우수이용업</vt:lpstr>
      <vt:lpstr>최우수 미용(손톱발톱)</vt:lpstr>
      <vt:lpstr>최우수미용(피부)</vt:lpstr>
      <vt:lpstr>최우수미용(화장분장)</vt:lpstr>
      <vt:lpstr>최우수(종합)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2017-12-18T00:42:25Z</cp:lastPrinted>
  <dcterms:created xsi:type="dcterms:W3CDTF">2009-04-06T04:38:57Z</dcterms:created>
  <dcterms:modified xsi:type="dcterms:W3CDTF">2017-12-19T11:10:19Z</dcterms:modified>
</cp:coreProperties>
</file>