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2941e7e79b57c1d6/바탕 화면/센터자료 26년/2026년/26년 주민자치센터/월마감(수입포함)/"/>
    </mc:Choice>
  </mc:AlternateContent>
  <xr:revisionPtr revIDLastSave="339" documentId="13_ncr:1_{DDBC38F4-CF94-4003-9F49-E91EBEFCB537}" xr6:coauthVersionLast="47" xr6:coauthVersionMax="47" xr10:uidLastSave="{53149406-B1B7-4367-973E-66604CFB8DCA}"/>
  <bookViews>
    <workbookView xWindow="-120" yWindow="-120" windowWidth="29040" windowHeight="15720" xr2:uid="{00000000-000D-0000-FFFF-FFFF00000000}"/>
  </bookViews>
  <sheets>
    <sheet name="2분기" sheetId="4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49" i="42" l="1"/>
  <c r="D202" i="42"/>
  <c r="D201" i="42"/>
  <c r="D200" i="42"/>
  <c r="D199" i="42"/>
  <c r="D198" i="42"/>
  <c r="D197" i="42"/>
  <c r="D196" i="42"/>
  <c r="D195" i="42"/>
  <c r="D194" i="42"/>
  <c r="D193" i="42"/>
  <c r="D192" i="42"/>
  <c r="D191" i="42"/>
  <c r="D190" i="42"/>
  <c r="D189" i="42"/>
  <c r="D188" i="42"/>
  <c r="D187" i="42"/>
  <c r="D186" i="42"/>
  <c r="D185" i="42"/>
  <c r="D184" i="42"/>
  <c r="D183" i="42"/>
  <c r="D182" i="42"/>
  <c r="D181" i="42"/>
  <c r="D180" i="42"/>
  <c r="D179" i="42"/>
  <c r="D178" i="42"/>
  <c r="D177" i="42"/>
  <c r="D176" i="42"/>
  <c r="D175" i="42"/>
  <c r="D174" i="42"/>
  <c r="D173" i="42"/>
  <c r="D172" i="42"/>
  <c r="D171" i="42"/>
  <c r="D170" i="42"/>
  <c r="D169" i="42"/>
  <c r="D168" i="42"/>
  <c r="D167" i="42"/>
  <c r="D163" i="42"/>
  <c r="D162" i="42"/>
  <c r="D161" i="42"/>
  <c r="D160" i="42"/>
  <c r="D159" i="42"/>
  <c r="D158" i="42"/>
  <c r="D157" i="42"/>
  <c r="D156" i="42"/>
  <c r="D155" i="42"/>
  <c r="D154" i="42"/>
  <c r="D153" i="42"/>
  <c r="D117" i="42" l="1"/>
  <c r="D118" i="42" s="1"/>
  <c r="D109" i="42"/>
  <c r="D114" i="42"/>
  <c r="D101" i="42" l="1"/>
  <c r="D74" i="42"/>
  <c r="D50" i="42"/>
  <c r="D49" i="42"/>
  <c r="D48" i="42"/>
  <c r="D47" i="42"/>
  <c r="D46" i="42"/>
  <c r="D45" i="42"/>
  <c r="D41" i="42"/>
  <c r="D40" i="42"/>
  <c r="D39" i="42"/>
  <c r="D38" i="42"/>
  <c r="D37" i="42"/>
  <c r="D36" i="42"/>
  <c r="D35" i="42"/>
  <c r="D34" i="42"/>
  <c r="D33" i="42"/>
  <c r="D102" i="42" l="1"/>
  <c r="E23" i="42" s="1"/>
  <c r="D42" i="42"/>
  <c r="D220" i="42" l="1"/>
  <c r="D250" i="42" s="1"/>
  <c r="E25" i="42" s="1"/>
  <c r="D148" i="42"/>
  <c r="D134" i="42"/>
  <c r="D119" i="42" l="1"/>
  <c r="C24" i="42" s="1"/>
  <c r="D164" i="42"/>
  <c r="D51" i="42"/>
  <c r="D52" i="42" s="1"/>
  <c r="C23" i="42" s="1"/>
  <c r="D149" i="42"/>
  <c r="E24" i="42" s="1"/>
  <c r="E21" i="42" s="1"/>
  <c r="D203" i="42"/>
  <c r="G23" i="42" l="1"/>
  <c r="G24" i="42" s="1"/>
  <c r="D204" i="42"/>
  <c r="C25" i="42" s="1"/>
  <c r="C21" i="42" s="1"/>
  <c r="G21" i="42" s="1"/>
  <c r="G25" i="42" l="1"/>
</calcChain>
</file>

<file path=xl/sharedStrings.xml><?xml version="1.0" encoding="utf-8"?>
<sst xmlns="http://schemas.openxmlformats.org/spreadsheetml/2006/main" count="538" uniqueCount="226">
  <si>
    <t>헬스</t>
    <phoneticPr fontId="2" type="noConversion"/>
  </si>
  <si>
    <t>소모품비</t>
    <phoneticPr fontId="2" type="noConversion"/>
  </si>
  <si>
    <t>요가</t>
    <phoneticPr fontId="2" type="noConversion"/>
  </si>
  <si>
    <t>생활영어</t>
    <phoneticPr fontId="2" type="noConversion"/>
  </si>
  <si>
    <t>통기타(중급)</t>
    <phoneticPr fontId="2" type="noConversion"/>
  </si>
  <si>
    <t>홍보비</t>
    <phoneticPr fontId="2" type="noConversion"/>
  </si>
  <si>
    <t>프로그램명</t>
  </si>
  <si>
    <t>수입금액</t>
  </si>
  <si>
    <t>비고</t>
  </si>
  <si>
    <t>지출내역</t>
  </si>
  <si>
    <t>지출금액</t>
  </si>
  <si>
    <t>3개월</t>
  </si>
  <si>
    <t>x</t>
  </si>
  <si>
    <t>명</t>
  </si>
  <si>
    <t>1개월</t>
  </si>
  <si>
    <t>3개월(감면)</t>
  </si>
  <si>
    <t>1개월(감면)</t>
  </si>
  <si>
    <t>계</t>
  </si>
  <si>
    <t>연            번</t>
    <phoneticPr fontId="2" type="noConversion"/>
  </si>
  <si>
    <t>연          번</t>
    <phoneticPr fontId="2" type="noConversion"/>
  </si>
  <si>
    <t>웰빙댄스</t>
    <phoneticPr fontId="2" type="noConversion"/>
  </si>
  <si>
    <t>x</t>
    <phoneticPr fontId="2" type="noConversion"/>
  </si>
  <si>
    <t>공공요금</t>
    <phoneticPr fontId="2" type="noConversion"/>
  </si>
  <si>
    <t>난타</t>
    <phoneticPr fontId="2" type="noConversion"/>
  </si>
  <si>
    <t>지출일자</t>
    <phoneticPr fontId="2" type="noConversion"/>
  </si>
  <si>
    <t>이월액</t>
  </si>
  <si>
    <t xml:space="preserve">□ 수강료 수입 및 지출내역 </t>
  </si>
  <si>
    <t>구 분</t>
  </si>
  <si>
    <t>수 입</t>
  </si>
  <si>
    <t>지 출</t>
  </si>
  <si>
    <t>집행잔액</t>
  </si>
  <si>
    <t>비 고</t>
  </si>
  <si>
    <t>□ 운영개요</t>
    <phoneticPr fontId="2" type="noConversion"/>
  </si>
  <si>
    <t>❍ 운 영 장 소 : 정남면 주민자치센터</t>
  </si>
  <si>
    <t>주민자치센터 프로그램 수강료 수입 및 지출내역 공고</t>
    <phoneticPr fontId="2" type="noConversion"/>
  </si>
  <si>
    <r>
      <t>화성시 정남면 주민자치회장</t>
    </r>
    <r>
      <rPr>
        <b/>
        <sz val="18"/>
        <color rgb="FF000000"/>
        <rFont val="맑은 고딕"/>
        <family val="3"/>
        <charset val="129"/>
        <scheme val="minor"/>
      </rPr>
      <t xml:space="preserve"> </t>
    </r>
    <r>
      <rPr>
        <sz val="14"/>
        <color rgb="FF000000"/>
        <rFont val="휴먼명조"/>
        <charset val="129"/>
      </rPr>
      <t>(직인)</t>
    </r>
  </si>
  <si>
    <r>
      <rPr>
        <sz val="16"/>
        <color rgb="FF000000"/>
        <rFont val="Segoe UI Symbol"/>
        <family val="3"/>
      </rPr>
      <t>❍</t>
    </r>
    <r>
      <rPr>
        <sz val="16"/>
        <color rgb="FF000000"/>
        <rFont val="휴먼명조"/>
        <charset val="129"/>
      </rPr>
      <t xml:space="preserve"> 총 괄</t>
    </r>
    <phoneticPr fontId="2" type="noConversion"/>
  </si>
  <si>
    <t>지출항목</t>
    <phoneticPr fontId="2" type="noConversion"/>
  </si>
  <si>
    <t>헬스 운영비 통장 수입 + 강좌 운영비 통장 수입</t>
    <phoneticPr fontId="2" type="noConversion"/>
  </si>
  <si>
    <t>헬스 통장 수입 계</t>
    <phoneticPr fontId="2" type="noConversion"/>
  </si>
  <si>
    <t>헬스 운영비 통장 수입 + 강좌 운영비 통장 지출</t>
    <phoneticPr fontId="2" type="noConversion"/>
  </si>
  <si>
    <t>❍ 프로그램강사 : 정현철 등 13명</t>
    <phoneticPr fontId="2" type="noConversion"/>
  </si>
  <si>
    <t>아래와 같이 주민자치센터 프로그램 수강료 수입 및 집행내역을 공개합니다.</t>
    <phoneticPr fontId="2" type="noConversion"/>
  </si>
  <si>
    <r>
      <rPr>
        <sz val="12"/>
        <color rgb="FF000000"/>
        <rFont val="Segoe UI Symbol"/>
        <family val="2"/>
      </rPr>
      <t>❍</t>
    </r>
    <r>
      <rPr>
        <sz val="12"/>
        <color rgb="FF000000"/>
        <rFont val="맑은 고딕"/>
        <family val="3"/>
        <charset val="129"/>
        <scheme val="major"/>
      </rPr>
      <t xml:space="preserve"> 운영프로그램 : 헬스 및 문화강좌 14개</t>
    </r>
    <phoneticPr fontId="2" type="noConversion"/>
  </si>
  <si>
    <t>사물함보증료</t>
    <phoneticPr fontId="2" type="noConversion"/>
  </si>
  <si>
    <t>명</t>
    <phoneticPr fontId="2" type="noConversion"/>
  </si>
  <si>
    <t>난타(고령감면)</t>
    <phoneticPr fontId="2" type="noConversion"/>
  </si>
  <si>
    <t>라인댄스(고령감면)</t>
    <phoneticPr fontId="2" type="noConversion"/>
  </si>
  <si>
    <t>요가(고령감면)</t>
    <phoneticPr fontId="2" type="noConversion"/>
  </si>
  <si>
    <t>웰빙댄스(고령감면)</t>
    <phoneticPr fontId="2" type="noConversion"/>
  </si>
  <si>
    <t>생활영어(복지감면)</t>
    <phoneticPr fontId="2" type="noConversion"/>
  </si>
  <si>
    <t>헬스회원입금오류</t>
    <phoneticPr fontId="2" type="noConversion"/>
  </si>
  <si>
    <t>문화
강좌</t>
    <phoneticPr fontId="2" type="noConversion"/>
  </si>
  <si>
    <t>급량비</t>
    <phoneticPr fontId="2" type="noConversion"/>
  </si>
  <si>
    <t>헬스통장 지출 계</t>
    <phoneticPr fontId="2" type="noConversion"/>
  </si>
  <si>
    <t>연          번</t>
  </si>
  <si>
    <t>지출일자</t>
  </si>
  <si>
    <t>지출항목</t>
  </si>
  <si>
    <t>인건비</t>
    <phoneticPr fontId="2" type="noConversion"/>
  </si>
  <si>
    <t>문화강좌 통장 지출 계</t>
    <phoneticPr fontId="2" type="noConversion"/>
  </si>
  <si>
    <t>문화강좌 통장 수입 계</t>
    <phoneticPr fontId="2" type="noConversion"/>
  </si>
  <si>
    <t>기타비용</t>
    <phoneticPr fontId="2" type="noConversion"/>
  </si>
  <si>
    <t>프린터기 임대료(오렌지세교점)</t>
    <phoneticPr fontId="2" type="noConversion"/>
  </si>
  <si>
    <t>에스원</t>
    <phoneticPr fontId="2" type="noConversion"/>
  </si>
  <si>
    <t>코웨이(정수기)</t>
    <phoneticPr fontId="2" type="noConversion"/>
  </si>
  <si>
    <t>과납</t>
    <phoneticPr fontId="2" type="noConversion"/>
  </si>
  <si>
    <t>라인댄스</t>
    <phoneticPr fontId="2" type="noConversion"/>
  </si>
  <si>
    <t>탁구</t>
    <phoneticPr fontId="2" type="noConversion"/>
  </si>
  <si>
    <t>탁구(고령감면)</t>
    <phoneticPr fontId="2" type="noConversion"/>
  </si>
  <si>
    <t>탁구(복지감면)</t>
    <phoneticPr fontId="2" type="noConversion"/>
  </si>
  <si>
    <t>벨리댄스</t>
    <phoneticPr fontId="2" type="noConversion"/>
  </si>
  <si>
    <t>벨리댄스(고령감면)</t>
    <phoneticPr fontId="2" type="noConversion"/>
  </si>
  <si>
    <t>노래교실</t>
    <phoneticPr fontId="2" type="noConversion"/>
  </si>
  <si>
    <t>노래교실(고령감면)</t>
    <phoneticPr fontId="2" type="noConversion"/>
  </si>
  <si>
    <t>노래교실(복지감면)</t>
    <phoneticPr fontId="2" type="noConversion"/>
  </si>
  <si>
    <t>줌바댄스</t>
    <phoneticPr fontId="2" type="noConversion"/>
  </si>
  <si>
    <t>줌바댄스(복지감면)</t>
    <phoneticPr fontId="2" type="noConversion"/>
  </si>
  <si>
    <t>드럼1단계</t>
    <phoneticPr fontId="2" type="noConversion"/>
  </si>
  <si>
    <t>드럼1단계(청소년감면)</t>
    <phoneticPr fontId="2" type="noConversion"/>
  </si>
  <si>
    <t>드럼2단계</t>
    <phoneticPr fontId="2" type="noConversion"/>
  </si>
  <si>
    <t>드럼2단계(고령감면)</t>
    <phoneticPr fontId="2" type="noConversion"/>
  </si>
  <si>
    <t>드럼3단계</t>
    <phoneticPr fontId="2" type="noConversion"/>
  </si>
  <si>
    <t>드럼3단계(고령감면)</t>
    <phoneticPr fontId="2" type="noConversion"/>
  </si>
  <si>
    <t>통기타(초급)</t>
    <phoneticPr fontId="2" type="noConversion"/>
  </si>
  <si>
    <t>통기타(초급_고령감면)</t>
    <phoneticPr fontId="2" type="noConversion"/>
  </si>
  <si>
    <t>통기타(초급_복지감면)</t>
    <phoneticPr fontId="2" type="noConversion"/>
  </si>
  <si>
    <t>통기타(중급_고령감면)</t>
    <phoneticPr fontId="2" type="noConversion"/>
  </si>
  <si>
    <t>입금오류</t>
    <phoneticPr fontId="2" type="noConversion"/>
  </si>
  <si>
    <t>계좌간이동
(헬스→강좌)</t>
    <phoneticPr fontId="2" type="noConversion"/>
  </si>
  <si>
    <t>문화강좌통장 수입 계</t>
    <phoneticPr fontId="2" type="noConversion"/>
  </si>
  <si>
    <t>26년  4월</t>
    <phoneticPr fontId="2" type="noConversion"/>
  </si>
  <si>
    <t>26년  5월</t>
    <phoneticPr fontId="2" type="noConversion"/>
  </si>
  <si>
    <t>26년  6월</t>
    <phoneticPr fontId="2" type="noConversion"/>
  </si>
  <si>
    <r>
      <rPr>
        <b/>
        <sz val="16"/>
        <color rgb="FFFF0000"/>
        <rFont val="Segoe UI Symbol"/>
        <family val="3"/>
      </rPr>
      <t>❍</t>
    </r>
    <r>
      <rPr>
        <b/>
        <sz val="16"/>
        <color rgb="FFFF0000"/>
        <rFont val="맑은 고딕"/>
        <family val="3"/>
        <charset val="129"/>
        <scheme val="minor"/>
      </rPr>
      <t xml:space="preserve">  주민자치센터 4월 수입 내역</t>
    </r>
    <phoneticPr fontId="2" type="noConversion"/>
  </si>
  <si>
    <t>3개월(감면)1년</t>
    <phoneticPr fontId="2" type="noConversion"/>
  </si>
  <si>
    <t xml:space="preserve">강좌환불 </t>
    <phoneticPr fontId="2" type="noConversion"/>
  </si>
  <si>
    <t>문화강좌 회원 입금오류</t>
    <phoneticPr fontId="2" type="noConversion"/>
  </si>
  <si>
    <t>이O자</t>
    <phoneticPr fontId="2" type="noConversion"/>
  </si>
  <si>
    <t>4월 총 수입 합계</t>
    <phoneticPr fontId="2" type="noConversion"/>
  </si>
  <si>
    <r>
      <rPr>
        <b/>
        <sz val="16"/>
        <color rgb="FF0000FF"/>
        <rFont val="Segoe UI Symbol"/>
        <family val="3"/>
      </rPr>
      <t>❍</t>
    </r>
    <r>
      <rPr>
        <b/>
        <sz val="16"/>
        <color rgb="FF0000FF"/>
        <rFont val="맑은 고딕"/>
        <family val="3"/>
        <charset val="129"/>
        <scheme val="minor"/>
      </rPr>
      <t xml:space="preserve">  주민자치센터 4월 지출 내역</t>
    </r>
    <phoneticPr fontId="2" type="noConversion"/>
  </si>
  <si>
    <t>2026년 04월 환불요청</t>
    <phoneticPr fontId="2" type="noConversion"/>
  </si>
  <si>
    <t>2026년 04원 환불요청</t>
    <phoneticPr fontId="2" type="noConversion"/>
  </si>
  <si>
    <t>KT통신요금_4월 청구분</t>
    <phoneticPr fontId="2" type="noConversion"/>
  </si>
  <si>
    <t>스카이라이프_4월 청구분</t>
    <phoneticPr fontId="2" type="noConversion"/>
  </si>
  <si>
    <t>26년 3월 트레이너 급여</t>
    <phoneticPr fontId="2" type="noConversion"/>
  </si>
  <si>
    <t>트레이너 퇴직금(2026년 3월분)</t>
    <phoneticPr fontId="2" type="noConversion"/>
  </si>
  <si>
    <t>26년 3월 트레이너 지방소득세
(2월 귀속_4월 지급_5/10기한)</t>
    <phoneticPr fontId="2" type="noConversion"/>
  </si>
  <si>
    <t>26년 3월 트레이너 사업소득세
(3월 귀속_4월 지급_5/10기한)</t>
    <phoneticPr fontId="2" type="noConversion"/>
  </si>
  <si>
    <t>문화강좌 회원 입금 오류
(최O규/ 헬스계좌 → 문화강좌계좌로 출금)</t>
    <phoneticPr fontId="2" type="noConversion"/>
  </si>
  <si>
    <t>문화강좌 회원 입금 오류
(최O희/ 헬스계좌 → 문화강좌계좌로 출금)</t>
    <phoneticPr fontId="2" type="noConversion"/>
  </si>
  <si>
    <t>문화강좌 회원 입금 오류
(신O범/ 헬스계좌 → 문화강좌계좌로 출금)</t>
    <phoneticPr fontId="2" type="noConversion"/>
  </si>
  <si>
    <t>문화강좌 회원 입금 오류
(이O자/ 헬스계좌 → 문화강좌계좌로 출금)</t>
    <phoneticPr fontId="2" type="noConversion"/>
  </si>
  <si>
    <t>이체수수료 발생으로 헬스계좌로 이동후 문화강좌 환불처리(정O원)</t>
    <phoneticPr fontId="2" type="noConversion"/>
  </si>
  <si>
    <t>강좌환불</t>
    <phoneticPr fontId="2" type="noConversion"/>
  </si>
  <si>
    <t>이체수수료 발생으로 헬스계좌로 이동후 문화강좌 환불처리(여O혁)</t>
    <phoneticPr fontId="2" type="noConversion"/>
  </si>
  <si>
    <t>이체수수료 발생으로 헬스계좌로 이동후 문화강좌 환불처리(고O숙)</t>
    <phoneticPr fontId="2" type="noConversion"/>
  </si>
  <si>
    <t>4월 총 지출 계</t>
    <phoneticPr fontId="2" type="noConversion"/>
  </si>
  <si>
    <t>2026년 3월 사무국장 활동비</t>
    <phoneticPr fontId="2" type="noConversion"/>
  </si>
  <si>
    <t>2026년 3월 미화원 급여</t>
    <phoneticPr fontId="2" type="noConversion"/>
  </si>
  <si>
    <t>2026년 3월 미화원 고용보험</t>
    <phoneticPr fontId="2" type="noConversion"/>
  </si>
  <si>
    <t xml:space="preserve"> 2026년 3월 미화원 고용,산재보험(사업장분)</t>
    <phoneticPr fontId="2" type="noConversion"/>
  </si>
  <si>
    <t>2026년 04월미화원사업장분</t>
    <phoneticPr fontId="2" type="noConversion"/>
  </si>
  <si>
    <t>2026년 04월미화원고용보험</t>
    <phoneticPr fontId="2" type="noConversion"/>
  </si>
  <si>
    <t>소전기주전자 구입</t>
    <phoneticPr fontId="2" type="noConversion"/>
  </si>
  <si>
    <t>결재도장 2개 구입(김소연,석창희)</t>
    <phoneticPr fontId="2" type="noConversion"/>
  </si>
  <si>
    <t>드럼 탐헤드 패키지세트구입</t>
    <phoneticPr fontId="2" type="noConversion"/>
  </si>
  <si>
    <t>심벌 구입</t>
    <phoneticPr fontId="2" type="noConversion"/>
  </si>
  <si>
    <t>결재도장 1개 구입(석창희)</t>
    <phoneticPr fontId="2" type="noConversion"/>
  </si>
  <si>
    <t>핸드타올 구매</t>
    <phoneticPr fontId="2" type="noConversion"/>
  </si>
  <si>
    <t>마우스2개 구매</t>
    <phoneticPr fontId="2" type="noConversion"/>
  </si>
  <si>
    <t>명함구입비(김소연,석창희)</t>
    <phoneticPr fontId="2" type="noConversion"/>
  </si>
  <si>
    <t>마우스 구입</t>
    <phoneticPr fontId="2" type="noConversion"/>
  </si>
  <si>
    <t>헬스장 음악 17곡 구입</t>
  </si>
  <si>
    <t>사무실 의자 구입</t>
    <phoneticPr fontId="2" type="noConversion"/>
  </si>
  <si>
    <t>비품구매</t>
    <phoneticPr fontId="2" type="noConversion"/>
  </si>
  <si>
    <t>단체복(조끼)구입</t>
  </si>
  <si>
    <t>결재도장 1개 구입(정현숙)</t>
    <phoneticPr fontId="2" type="noConversion"/>
  </si>
  <si>
    <t>센터 다과구입(생수)</t>
  </si>
  <si>
    <t>다과비</t>
    <phoneticPr fontId="2" type="noConversion"/>
  </si>
  <si>
    <t>청소 빗자루 구입</t>
    <phoneticPr fontId="2" type="noConversion"/>
  </si>
  <si>
    <t>2026년 4월 정기회의 급량비</t>
  </si>
  <si>
    <t>이체수수료</t>
    <phoneticPr fontId="2" type="noConversion"/>
  </si>
  <si>
    <t>2026년 04월 문화강좌 환불(6명)</t>
    <phoneticPr fontId="2" type="noConversion"/>
  </si>
  <si>
    <r>
      <rPr>
        <sz val="12"/>
        <color rgb="FF000000"/>
        <rFont val="Segoe UI Symbol"/>
        <family val="2"/>
      </rPr>
      <t>❍</t>
    </r>
    <r>
      <rPr>
        <sz val="12"/>
        <color rgb="FF000000"/>
        <rFont val="맑은 고딕"/>
        <family val="3"/>
        <charset val="129"/>
        <scheme val="major"/>
      </rPr>
      <t xml:space="preserve"> 기 간 : 2026. 4. 1. ~ 2026. 6. 30. (2/4분기)</t>
    </r>
    <phoneticPr fontId="2" type="noConversion"/>
  </si>
  <si>
    <t>2026년 7월 3일</t>
    <phoneticPr fontId="2" type="noConversion"/>
  </si>
  <si>
    <r>
      <rPr>
        <b/>
        <sz val="16"/>
        <color rgb="FFFF0000"/>
        <rFont val="Segoe UI Symbol"/>
        <family val="3"/>
      </rPr>
      <t>❍</t>
    </r>
    <r>
      <rPr>
        <b/>
        <sz val="16"/>
        <color rgb="FFFF0000"/>
        <rFont val="맑은 고딕"/>
        <family val="3"/>
        <charset val="129"/>
        <scheme val="minor"/>
      </rPr>
      <t xml:space="preserve">  주민자치센터 5월 수입 내역</t>
    </r>
    <phoneticPr fontId="2" type="noConversion"/>
  </si>
  <si>
    <t>5월 총 수입 합계</t>
    <phoneticPr fontId="2" type="noConversion"/>
  </si>
  <si>
    <r>
      <rPr>
        <b/>
        <sz val="16"/>
        <color rgb="FF0000FF"/>
        <rFont val="Segoe UI Symbol"/>
        <family val="3"/>
      </rPr>
      <t>❍</t>
    </r>
    <r>
      <rPr>
        <b/>
        <sz val="16"/>
        <color rgb="FF0000FF"/>
        <rFont val="맑은 고딕"/>
        <family val="3"/>
        <charset val="129"/>
        <scheme val="minor"/>
      </rPr>
      <t xml:space="preserve">  주민자치센터 5월 지출 내역</t>
    </r>
    <phoneticPr fontId="2" type="noConversion"/>
  </si>
  <si>
    <t>5월 총 지출 계</t>
    <phoneticPr fontId="2" type="noConversion"/>
  </si>
  <si>
    <r>
      <rPr>
        <b/>
        <sz val="16"/>
        <color rgb="FFFF0000"/>
        <rFont val="Segoe UI Symbol"/>
        <family val="3"/>
      </rPr>
      <t>❍</t>
    </r>
    <r>
      <rPr>
        <b/>
        <sz val="16"/>
        <color rgb="FFFF0000"/>
        <rFont val="맑은 고딕"/>
        <family val="3"/>
        <charset val="129"/>
        <scheme val="minor"/>
      </rPr>
      <t xml:space="preserve">  주민자치센터 6월 수입 내역</t>
    </r>
    <phoneticPr fontId="2" type="noConversion"/>
  </si>
  <si>
    <r>
      <rPr>
        <b/>
        <sz val="16"/>
        <color rgb="FF0000FF"/>
        <rFont val="Segoe UI Symbol"/>
        <family val="3"/>
      </rPr>
      <t>❍</t>
    </r>
    <r>
      <rPr>
        <b/>
        <sz val="16"/>
        <color rgb="FF0000FF"/>
        <rFont val="맑은 고딕"/>
        <family val="3"/>
        <charset val="129"/>
        <scheme val="minor"/>
      </rPr>
      <t xml:space="preserve">  주민자치센터 6월 지출 내역</t>
    </r>
    <phoneticPr fontId="2" type="noConversion"/>
  </si>
  <si>
    <t>6월 총 지출 계</t>
    <phoneticPr fontId="2" type="noConversion"/>
  </si>
  <si>
    <t>이O희</t>
    <phoneticPr fontId="2" type="noConversion"/>
  </si>
  <si>
    <t>26년04월 미화원 급여</t>
    <phoneticPr fontId="2" type="noConversion"/>
  </si>
  <si>
    <t>문화강좌</t>
    <phoneticPr fontId="2" type="noConversion"/>
  </si>
  <si>
    <t>2026년 05월 환불요청</t>
    <phoneticPr fontId="2" type="noConversion"/>
  </si>
  <si>
    <t>2026년 05원 환불요청</t>
    <phoneticPr fontId="2" type="noConversion"/>
  </si>
  <si>
    <t>스카이라이프_5월 청구분</t>
    <phoneticPr fontId="2" type="noConversion"/>
  </si>
  <si>
    <t>26년 4월 트레이너 급여</t>
    <phoneticPr fontId="2" type="noConversion"/>
  </si>
  <si>
    <t>트레이너 퇴직금(2026년 4월분)</t>
    <phoneticPr fontId="2" type="noConversion"/>
  </si>
  <si>
    <t>26년 4월 트레이너 지방소득세
(3월 귀속_5월 지급_6/10기한)</t>
    <phoneticPr fontId="2" type="noConversion"/>
  </si>
  <si>
    <t>26년 4월 트레이너 사업소득세
(2월 귀속_5월 지급_6/10기한)</t>
    <phoneticPr fontId="2" type="noConversion"/>
  </si>
  <si>
    <t>2026년 4월 미화원 급여</t>
    <phoneticPr fontId="2" type="noConversion"/>
  </si>
  <si>
    <t>2026년 4월 사무국장 활동비</t>
    <phoneticPr fontId="2" type="noConversion"/>
  </si>
  <si>
    <t>2026년 5월 정기회의 급량비</t>
    <phoneticPr fontId="2" type="noConversion"/>
  </si>
  <si>
    <t>2026년5월 마을교육분과 회의 급량비</t>
  </si>
  <si>
    <t>2026년5월 기획운영 분과 회의 급량비</t>
  </si>
  <si>
    <t>사무실 열쇠(도어락구입)</t>
  </si>
  <si>
    <t>소모품(청소 세정세 )구입</t>
  </si>
  <si>
    <t>세모금컵 구입</t>
  </si>
  <si>
    <t>소모품(인덱스텝 바인더용) 구입</t>
  </si>
  <si>
    <t>헬스회원입금오류건 계좌입금변경                        (안ㅇ성등 1명)(강좌계좌-&gt;헬스계좌)</t>
    <phoneticPr fontId="2" type="noConversion"/>
  </si>
  <si>
    <t>계좌간이동(강좌-&gt;헬스)</t>
    <phoneticPr fontId="2" type="noConversion"/>
  </si>
  <si>
    <t>2026년 05월 문화강좌 환불(3명)</t>
    <phoneticPr fontId="2" type="noConversion"/>
  </si>
  <si>
    <t xml:space="preserve">26년 상반기 이자 </t>
    <phoneticPr fontId="2" type="noConversion"/>
  </si>
  <si>
    <t>오입금(홍지애)</t>
    <phoneticPr fontId="2" type="noConversion"/>
  </si>
  <si>
    <t xml:space="preserve"> 박O운 </t>
    <phoneticPr fontId="2" type="noConversion"/>
  </si>
  <si>
    <t>3분기
문화강좌 접수</t>
    <phoneticPr fontId="2" type="noConversion"/>
  </si>
  <si>
    <t>생활영어(고령감면)</t>
    <phoneticPr fontId="2" type="noConversion"/>
  </si>
  <si>
    <t>벨리댄스(복지감면)</t>
    <phoneticPr fontId="2" type="noConversion"/>
  </si>
  <si>
    <t>드럼1단계(고령감면)</t>
    <phoneticPr fontId="2" type="noConversion"/>
  </si>
  <si>
    <t>이자</t>
    <phoneticPr fontId="2" type="noConversion"/>
  </si>
  <si>
    <t>상반기 이자</t>
    <phoneticPr fontId="2" type="noConversion"/>
  </si>
  <si>
    <t>환불</t>
    <phoneticPr fontId="2" type="noConversion"/>
  </si>
  <si>
    <t>소모품(드럼용수철)구입 환불</t>
    <phoneticPr fontId="2" type="noConversion"/>
  </si>
  <si>
    <t xml:space="preserve">구입후 판매처 재고 부족으로 취소 </t>
    <phoneticPr fontId="2" type="noConversion"/>
  </si>
  <si>
    <t>2026년 6월 환불요청</t>
    <phoneticPr fontId="2" type="noConversion"/>
  </si>
  <si>
    <t>KT통신요금_5월 청구분</t>
    <phoneticPr fontId="2" type="noConversion"/>
  </si>
  <si>
    <t>KT통신요금_6월 청구분</t>
    <phoneticPr fontId="2" type="noConversion"/>
  </si>
  <si>
    <t>스카이라이프_6월 청구분</t>
    <phoneticPr fontId="2" type="noConversion"/>
  </si>
  <si>
    <t>26년 5월 트레이너 급여</t>
    <phoneticPr fontId="2" type="noConversion"/>
  </si>
  <si>
    <t>트레이너 퇴직금(2026년 5월)</t>
    <phoneticPr fontId="2" type="noConversion"/>
  </si>
  <si>
    <t xml:space="preserve"> 회원 입금 오류(홍지애님)</t>
    <phoneticPr fontId="2" type="noConversion"/>
  </si>
  <si>
    <t>문화강좌 회원 입금 오류
(박O운/ 헬스계좌 → 문화강좌계좌로 출금)</t>
    <phoneticPr fontId="2" type="noConversion"/>
  </si>
  <si>
    <t>2026년 5월 사무국장 활동비</t>
    <phoneticPr fontId="2" type="noConversion"/>
  </si>
  <si>
    <t>2026년 5월 미화원 급여</t>
    <phoneticPr fontId="2" type="noConversion"/>
  </si>
  <si>
    <t xml:space="preserve"> 2026년 5월 미화원 고용,산재보험(사업장분)</t>
    <phoneticPr fontId="2" type="noConversion"/>
  </si>
  <si>
    <t>2026년 5월 사무원 급여</t>
    <phoneticPr fontId="2" type="noConversion"/>
  </si>
  <si>
    <t>2026년 5월 퇴직적립금 (사무원)</t>
    <phoneticPr fontId="2" type="noConversion"/>
  </si>
  <si>
    <t>퇴사자 4대보험 환급금 (정은담,석창희,김종옥)</t>
    <phoneticPr fontId="2" type="noConversion"/>
  </si>
  <si>
    <t>2026년 05월 강사비 (12명)</t>
    <phoneticPr fontId="2" type="noConversion"/>
  </si>
  <si>
    <t>강사비</t>
    <phoneticPr fontId="2" type="noConversion"/>
  </si>
  <si>
    <t>2026년 3분기 문화강좌 현수막 및 배너</t>
    <phoneticPr fontId="2" type="noConversion"/>
  </si>
  <si>
    <t>드럼강좌-소모품(드럼 킥페달,용수철)구입</t>
    <phoneticPr fontId="2" type="noConversion"/>
  </si>
  <si>
    <t>드럼 강좌-소모품(드럼 용수철)구입</t>
    <phoneticPr fontId="2" type="noConversion"/>
  </si>
  <si>
    <t xml:space="preserve"> 통기타 강좌-통기타 악보대(5ea) 구입</t>
    <phoneticPr fontId="2" type="noConversion"/>
  </si>
  <si>
    <t>소모품 컴퓨터키보드구입</t>
    <phoneticPr fontId="2" type="noConversion"/>
  </si>
  <si>
    <t>소모품 청소용비닐봉투 구입</t>
  </si>
  <si>
    <t>소모품 결제판구입</t>
  </si>
  <si>
    <t>소모품 헬스장 비누구입</t>
    <phoneticPr fontId="2" type="noConversion"/>
  </si>
  <si>
    <t>소모품(청소 걸레 건조대구입)</t>
  </si>
  <si>
    <t>소모품 핸드타올,화장지 구입</t>
    <phoneticPr fontId="2" type="noConversion"/>
  </si>
  <si>
    <t>사무용품(A4용지) 구입</t>
  </si>
  <si>
    <t>센터 화장실 세면대호스입구</t>
    <phoneticPr fontId="2" type="noConversion"/>
  </si>
  <si>
    <t>주민자치센터 다과구입(커피,과자)</t>
  </si>
  <si>
    <t>센터 다과구입(생수,음료)</t>
  </si>
  <si>
    <t>문화강좌 회장단 차담회</t>
  </si>
  <si>
    <t>2026년 6월 사회복지분과 회의 급량비</t>
    <phoneticPr fontId="2" type="noConversion"/>
  </si>
  <si>
    <t>2026년 6월 기획운영분과 회의 급량비</t>
    <phoneticPr fontId="2" type="noConversion"/>
  </si>
  <si>
    <t>2026년6월 마을교육분과 회의 급량비</t>
  </si>
  <si>
    <t>2026년 6월 문화강좌 환불(13명)</t>
    <phoneticPr fontId="2" type="noConversion"/>
  </si>
  <si>
    <t>2026년 6월 정기회의 급량비(16명)</t>
    <phoneticPr fontId="2" type="noConversion"/>
  </si>
  <si>
    <t>6월 총 수입 합계</t>
    <phoneticPr fontId="2" type="noConversion"/>
  </si>
  <si>
    <t>계좌간이동(헬스-&gt;강좌)</t>
    <phoneticPr fontId="2" type="noConversion"/>
  </si>
  <si>
    <t>2026년04월 미화원 급여(이종옥 중도 퇴사)</t>
    <phoneticPr fontId="2" type="noConversion"/>
  </si>
  <si>
    <t>화성시 정남면 주민자치회 공고 제2026-07호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</si>
</sst>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yyyy/mm/dd;@"/>
  </numFmts>
  <fonts count="5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b/>
      <sz val="26"/>
      <color rgb="FF000000"/>
      <name val="휴먼명조"/>
      <charset val="129"/>
    </font>
    <font>
      <sz val="12"/>
      <color rgb="FF000000"/>
      <name val="휴먼명조"/>
      <charset val="129"/>
    </font>
    <font>
      <b/>
      <sz val="14"/>
      <color rgb="FF000000"/>
      <name val="휴먼명조"/>
      <charset val="129"/>
    </font>
    <font>
      <b/>
      <sz val="16"/>
      <color rgb="FF0000FF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color rgb="FFFF0000"/>
      <name val="휴먼명조"/>
      <charset val="129"/>
    </font>
    <font>
      <b/>
      <sz val="14"/>
      <color rgb="FF0000FF"/>
      <name val="휴먼명조"/>
      <charset val="129"/>
    </font>
    <font>
      <sz val="12"/>
      <color rgb="FF0000FF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16"/>
      <color rgb="FF000000"/>
      <name val="휴먼명조"/>
      <charset val="129"/>
    </font>
    <font>
      <sz val="16"/>
      <color rgb="FF000000"/>
      <name val="휴먼명조"/>
      <charset val="129"/>
    </font>
    <font>
      <b/>
      <sz val="20"/>
      <color rgb="FF000000"/>
      <name val="휴먼명조"/>
      <charset val="129"/>
    </font>
    <font>
      <sz val="13"/>
      <color rgb="FF000000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18"/>
      <color rgb="FF000000"/>
      <name val="HY헤드라인M"/>
      <family val="1"/>
      <charset val="129"/>
    </font>
    <font>
      <sz val="14"/>
      <color rgb="FF000000"/>
      <name val="휴먼명조"/>
      <charset val="129"/>
    </font>
    <font>
      <sz val="16"/>
      <color rgb="FF000000"/>
      <name val="Segoe UI Symbol"/>
      <family val="3"/>
    </font>
    <font>
      <sz val="16"/>
      <color rgb="FF000000"/>
      <name val="휴먼명조"/>
      <family val="3"/>
      <charset val="129"/>
    </font>
    <font>
      <b/>
      <sz val="16"/>
      <color rgb="FFFF0000"/>
      <name val="Segoe UI Symbol"/>
      <family val="3"/>
    </font>
    <font>
      <b/>
      <sz val="16"/>
      <color rgb="FF0000FF"/>
      <name val="Segoe UI Symbol"/>
      <family val="3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ajor"/>
    </font>
    <font>
      <sz val="10"/>
      <color rgb="FF0000FF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sz val="12"/>
      <color rgb="FF000000"/>
      <name val="Segoe UI Symbol"/>
      <family val="2"/>
    </font>
    <font>
      <sz val="12"/>
      <color rgb="FF000000"/>
      <name val="맑은 고딕"/>
      <family val="2"/>
      <charset val="129"/>
      <scheme val="major"/>
    </font>
    <font>
      <b/>
      <sz val="10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indexed="64"/>
      </bottom>
      <diagonal/>
    </border>
    <border>
      <left style="thin">
        <color rgb="FF000000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rgb="FF000000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/>
      <top/>
      <bottom style="double">
        <color indexed="64"/>
      </bottom>
      <diagonal/>
    </border>
    <border>
      <left/>
      <right style="thin">
        <color rgb="FF000000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rgb="FF000000"/>
      </right>
      <top/>
      <bottom style="double">
        <color indexed="64"/>
      </bottom>
      <diagonal/>
    </border>
    <border>
      <left style="thin">
        <color rgb="FF000000"/>
      </left>
      <right/>
      <top style="thin">
        <color indexed="64"/>
      </top>
      <bottom style="double">
        <color indexed="64"/>
      </bottom>
      <diagonal/>
    </border>
    <border>
      <left/>
      <right style="thin">
        <color rgb="FF000000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/>
      <top style="thin">
        <color rgb="FF000000"/>
      </top>
      <bottom style="double">
        <color indexed="64"/>
      </bottom>
      <diagonal/>
    </border>
    <border>
      <left/>
      <right/>
      <top style="thin">
        <color rgb="FF000000"/>
      </top>
      <bottom style="double">
        <color indexed="64"/>
      </bottom>
      <diagonal/>
    </border>
    <border>
      <left/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double">
        <color indexed="64"/>
      </bottom>
      <diagonal/>
    </border>
    <border>
      <left style="thin">
        <color rgb="FF000000"/>
      </left>
      <right/>
      <top style="double">
        <color rgb="FF000000"/>
      </top>
      <bottom style="double">
        <color indexed="64"/>
      </bottom>
      <diagonal/>
    </border>
    <border>
      <left/>
      <right style="thin">
        <color rgb="FF000000"/>
      </right>
      <top style="double">
        <color rgb="FF000000"/>
      </top>
      <bottom style="double">
        <color indexed="64"/>
      </bottom>
      <diagonal/>
    </border>
    <border>
      <left/>
      <right/>
      <top style="double">
        <color rgb="FF000000"/>
      </top>
      <bottom style="double">
        <color indexed="64"/>
      </bottom>
      <diagonal/>
    </border>
    <border>
      <left style="thin">
        <color rgb="FF000000"/>
      </left>
      <right style="medium">
        <color indexed="64"/>
      </right>
      <top style="double">
        <color rgb="FF000000"/>
      </top>
      <bottom style="double">
        <color indexed="64"/>
      </bottom>
      <diagonal/>
    </border>
    <border>
      <left style="thin">
        <color rgb="FF000000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indexed="64"/>
      </top>
      <bottom style="double">
        <color indexed="64"/>
      </bottom>
      <diagonal/>
    </border>
    <border>
      <left style="thin">
        <color rgb="FF000000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rgb="FF000000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rgb="FF000000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indexed="64"/>
      </top>
      <bottom/>
      <diagonal/>
    </border>
    <border>
      <left style="thin">
        <color rgb="FF000000"/>
      </left>
      <right/>
      <top style="double">
        <color indexed="64"/>
      </top>
      <bottom/>
      <diagonal/>
    </border>
    <border>
      <left/>
      <right style="thin">
        <color rgb="FF000000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medium">
        <color indexed="64"/>
      </right>
      <top style="double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16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/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457">
    <xf numFmtId="0" fontId="0" fillId="0" borderId="0" xfId="0">
      <alignment vertical="center"/>
    </xf>
    <xf numFmtId="0" fontId="7" fillId="0" borderId="12" xfId="0" applyFont="1" applyBorder="1" applyAlignment="1">
      <alignment horizontal="left" vertical="center" wrapText="1"/>
    </xf>
    <xf numFmtId="3" fontId="7" fillId="0" borderId="10" xfId="0" applyNumberFormat="1" applyFont="1" applyBorder="1" applyAlignment="1">
      <alignment horizontal="right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right" vertical="center" wrapText="1"/>
    </xf>
    <xf numFmtId="0" fontId="7" fillId="0" borderId="17" xfId="0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7" fillId="0" borderId="9" xfId="0" applyFont="1" applyBorder="1" applyAlignment="1">
      <alignment horizontal="left" vertical="center" wrapText="1"/>
    </xf>
    <xf numFmtId="3" fontId="7" fillId="0" borderId="8" xfId="0" applyNumberFormat="1" applyFont="1" applyBorder="1" applyAlignment="1">
      <alignment horizontal="right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right" vertical="center" wrapText="1"/>
    </xf>
    <xf numFmtId="0" fontId="7" fillId="0" borderId="31" xfId="0" applyFont="1" applyBorder="1" applyAlignment="1">
      <alignment horizontal="left" vertical="center" wrapText="1"/>
    </xf>
    <xf numFmtId="3" fontId="7" fillId="0" borderId="30" xfId="0" applyNumberFormat="1" applyFont="1" applyBorder="1" applyAlignment="1">
      <alignment horizontal="right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right" vertical="center" wrapText="1"/>
    </xf>
    <xf numFmtId="3" fontId="8" fillId="0" borderId="0" xfId="0" applyNumberFormat="1" applyFont="1">
      <alignment vertical="center"/>
    </xf>
    <xf numFmtId="41" fontId="8" fillId="0" borderId="0" xfId="1" applyFont="1">
      <alignment vertical="center"/>
    </xf>
    <xf numFmtId="0" fontId="7" fillId="0" borderId="12" xfId="0" applyFont="1" applyBorder="1" applyAlignment="1">
      <alignment horizontal="left" vertical="center" wrapText="1" indent="1"/>
    </xf>
    <xf numFmtId="0" fontId="11" fillId="0" borderId="0" xfId="0" applyFont="1">
      <alignment vertical="center"/>
    </xf>
    <xf numFmtId="0" fontId="7" fillId="0" borderId="52" xfId="0" applyFont="1" applyBorder="1" applyAlignment="1">
      <alignment horizontal="center" vertical="center" wrapText="1"/>
    </xf>
    <xf numFmtId="0" fontId="7" fillId="0" borderId="55" xfId="0" applyFont="1" applyBorder="1" applyAlignment="1">
      <alignment horizontal="center" vertical="center" wrapText="1"/>
    </xf>
    <xf numFmtId="0" fontId="7" fillId="0" borderId="5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19" fillId="0" borderId="0" xfId="0" applyFont="1">
      <alignment vertical="center"/>
    </xf>
    <xf numFmtId="0" fontId="7" fillId="0" borderId="24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5" fillId="0" borderId="27" xfId="0" applyFont="1" applyBorder="1" applyAlignment="1">
      <alignment horizontal="left" vertical="center" wrapText="1" indent="1"/>
    </xf>
    <xf numFmtId="0" fontId="42" fillId="0" borderId="24" xfId="0" applyFont="1" applyBorder="1" applyAlignment="1">
      <alignment horizontal="left" vertical="center" wrapText="1" indent="1"/>
    </xf>
    <xf numFmtId="0" fontId="15" fillId="2" borderId="59" xfId="0" applyFont="1" applyFill="1" applyBorder="1" applyAlignment="1">
      <alignment horizontal="center" vertical="center" wrapText="1"/>
    </xf>
    <xf numFmtId="0" fontId="43" fillId="0" borderId="57" xfId="0" applyFont="1" applyBorder="1" applyAlignment="1">
      <alignment horizontal="left" vertical="center" wrapText="1" indent="1"/>
    </xf>
    <xf numFmtId="0" fontId="7" fillId="0" borderId="9" xfId="0" applyFont="1" applyBorder="1" applyAlignment="1">
      <alignment horizontal="left" vertical="center" wrapText="1" indent="1"/>
    </xf>
    <xf numFmtId="0" fontId="7" fillId="0" borderId="44" xfId="0" applyFont="1" applyBorder="1" applyAlignment="1">
      <alignment horizontal="left" vertical="center" wrapText="1" indent="1"/>
    </xf>
    <xf numFmtId="0" fontId="7" fillId="0" borderId="68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left" vertical="center" wrapText="1" indent="1"/>
    </xf>
    <xf numFmtId="41" fontId="7" fillId="0" borderId="44" xfId="0" applyNumberFormat="1" applyFont="1" applyBorder="1" applyAlignment="1">
      <alignment horizontal="left" vertical="center" wrapText="1" indent="1"/>
    </xf>
    <xf numFmtId="0" fontId="7" fillId="0" borderId="75" xfId="0" applyFont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right" vertical="center" wrapText="1"/>
    </xf>
    <xf numFmtId="0" fontId="5" fillId="0" borderId="55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9" fillId="0" borderId="62" xfId="0" applyFont="1" applyBorder="1" applyAlignment="1">
      <alignment horizontal="left" vertical="center" wrapText="1"/>
    </xf>
    <xf numFmtId="41" fontId="9" fillId="0" borderId="78" xfId="0" applyNumberFormat="1" applyFont="1" applyBorder="1" applyAlignment="1">
      <alignment horizontal="left" vertical="center" wrapText="1" indent="1"/>
    </xf>
    <xf numFmtId="3" fontId="9" fillId="0" borderId="46" xfId="0" applyNumberFormat="1" applyFont="1" applyBorder="1" applyAlignment="1">
      <alignment horizontal="right" vertical="center" wrapText="1"/>
    </xf>
    <xf numFmtId="41" fontId="9" fillId="0" borderId="79" xfId="0" applyNumberFormat="1" applyFont="1" applyBorder="1" applyAlignment="1">
      <alignment horizontal="left" vertical="center" wrapText="1" indent="1"/>
    </xf>
    <xf numFmtId="0" fontId="5" fillId="0" borderId="53" xfId="0" applyFont="1" applyBorder="1" applyAlignment="1">
      <alignment horizontal="center" vertical="center" wrapText="1"/>
    </xf>
    <xf numFmtId="3" fontId="9" fillId="0" borderId="80" xfId="0" applyNumberFormat="1" applyFont="1" applyBorder="1" applyAlignment="1">
      <alignment horizontal="right" vertical="center" wrapText="1"/>
    </xf>
    <xf numFmtId="0" fontId="9" fillId="0" borderId="70" xfId="0" applyFont="1" applyBorder="1" applyAlignment="1">
      <alignment horizontal="center" vertical="center" wrapText="1"/>
    </xf>
    <xf numFmtId="0" fontId="9" fillId="0" borderId="70" xfId="0" applyFont="1" applyBorder="1" applyAlignment="1">
      <alignment horizontal="right" vertical="center" wrapText="1"/>
    </xf>
    <xf numFmtId="0" fontId="9" fillId="0" borderId="38" xfId="0" applyFont="1" applyBorder="1" applyAlignment="1">
      <alignment horizontal="left" vertical="center" wrapText="1"/>
    </xf>
    <xf numFmtId="0" fontId="9" fillId="0" borderId="24" xfId="0" applyFont="1" applyBorder="1" applyAlignment="1">
      <alignment horizontal="left" vertical="center"/>
    </xf>
    <xf numFmtId="0" fontId="7" fillId="0" borderId="81" xfId="0" applyFont="1" applyBorder="1" applyAlignment="1">
      <alignment horizontal="center" vertical="center" wrapText="1"/>
    </xf>
    <xf numFmtId="0" fontId="7" fillId="0" borderId="85" xfId="0" applyFont="1" applyBorder="1" applyAlignment="1">
      <alignment horizontal="left" vertical="center" wrapText="1" indent="1"/>
    </xf>
    <xf numFmtId="3" fontId="9" fillId="0" borderId="2" xfId="0" applyNumberFormat="1" applyFont="1" applyBorder="1" applyAlignment="1">
      <alignment horizontal="right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right" vertical="center" wrapText="1"/>
    </xf>
    <xf numFmtId="0" fontId="9" fillId="0" borderId="3" xfId="0" applyFont="1" applyBorder="1" applyAlignment="1">
      <alignment horizontal="left" vertical="center" wrapText="1"/>
    </xf>
    <xf numFmtId="0" fontId="24" fillId="0" borderId="0" xfId="0" applyFont="1" applyAlignment="1">
      <alignment horizontal="center" vertical="center" wrapText="1"/>
    </xf>
    <xf numFmtId="0" fontId="40" fillId="0" borderId="0" xfId="0" applyFont="1" applyAlignment="1">
      <alignment horizontal="center" vertical="center" wrapText="1"/>
    </xf>
    <xf numFmtId="41" fontId="18" fillId="0" borderId="0" xfId="1" applyFont="1" applyBorder="1" applyAlignment="1">
      <alignment horizontal="right" vertical="center" wrapText="1"/>
    </xf>
    <xf numFmtId="0" fontId="5" fillId="0" borderId="24" xfId="0" applyFont="1" applyBorder="1" applyAlignment="1">
      <alignment vertical="center" wrapText="1"/>
    </xf>
    <xf numFmtId="0" fontId="9" fillId="0" borderId="24" xfId="0" applyFont="1" applyBorder="1" applyAlignment="1">
      <alignment horizontal="left" vertical="center" wrapText="1"/>
    </xf>
    <xf numFmtId="0" fontId="7" fillId="0" borderId="7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51" xfId="0" applyFont="1" applyBorder="1" applyAlignment="1">
      <alignment horizontal="left" vertical="center" wrapText="1" indent="1"/>
    </xf>
    <xf numFmtId="0" fontId="6" fillId="2" borderId="69" xfId="0" applyFont="1" applyFill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7" fillId="0" borderId="97" xfId="0" applyFont="1" applyBorder="1" applyAlignment="1">
      <alignment horizontal="left" vertical="center" wrapText="1" indent="1"/>
    </xf>
    <xf numFmtId="3" fontId="7" fillId="0" borderId="98" xfId="0" applyNumberFormat="1" applyFont="1" applyBorder="1" applyAlignment="1">
      <alignment horizontal="right" vertical="center" wrapText="1"/>
    </xf>
    <xf numFmtId="0" fontId="7" fillId="0" borderId="99" xfId="0" applyFont="1" applyBorder="1" applyAlignment="1">
      <alignment horizontal="right" vertical="center" wrapText="1"/>
    </xf>
    <xf numFmtId="0" fontId="7" fillId="0" borderId="97" xfId="0" applyFont="1" applyBorder="1" applyAlignment="1">
      <alignment horizontal="left" vertical="center" wrapText="1"/>
    </xf>
    <xf numFmtId="0" fontId="7" fillId="0" borderId="100" xfId="0" applyFont="1" applyBorder="1" applyAlignment="1">
      <alignment horizontal="left" vertical="center" wrapText="1" indent="1"/>
    </xf>
    <xf numFmtId="0" fontId="7" fillId="0" borderId="6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 indent="1"/>
    </xf>
    <xf numFmtId="0" fontId="9" fillId="0" borderId="91" xfId="0" applyFont="1" applyBorder="1" applyAlignment="1">
      <alignment horizontal="left" vertical="center" wrapText="1" indent="1"/>
    </xf>
    <xf numFmtId="0" fontId="7" fillId="0" borderId="105" xfId="0" applyFont="1" applyBorder="1" applyAlignment="1">
      <alignment horizontal="center" vertical="center" wrapText="1"/>
    </xf>
    <xf numFmtId="0" fontId="7" fillId="0" borderId="106" xfId="0" applyFont="1" applyBorder="1" applyAlignment="1">
      <alignment horizontal="center" vertical="center" wrapText="1"/>
    </xf>
    <xf numFmtId="0" fontId="7" fillId="0" borderId="107" xfId="0" applyFont="1" applyBorder="1" applyAlignment="1">
      <alignment horizontal="center" vertical="center" wrapText="1"/>
    </xf>
    <xf numFmtId="0" fontId="7" fillId="0" borderId="64" xfId="0" applyFont="1" applyBorder="1" applyAlignment="1">
      <alignment horizontal="center" vertical="center" wrapText="1"/>
    </xf>
    <xf numFmtId="0" fontId="7" fillId="0" borderId="87" xfId="0" applyFont="1" applyBorder="1" applyAlignment="1">
      <alignment horizontal="left" vertical="center" wrapText="1" indent="1"/>
    </xf>
    <xf numFmtId="0" fontId="9" fillId="0" borderId="6" xfId="0" applyFont="1" applyBorder="1" applyAlignment="1">
      <alignment horizontal="left" vertical="center" wrapText="1" indent="1"/>
    </xf>
    <xf numFmtId="0" fontId="5" fillId="0" borderId="27" xfId="0" applyFont="1" applyBorder="1" applyAlignment="1">
      <alignment vertical="center" wrapText="1"/>
    </xf>
    <xf numFmtId="0" fontId="5" fillId="0" borderId="94" xfId="0" applyFont="1" applyBorder="1" applyAlignment="1">
      <alignment vertical="center" wrapText="1"/>
    </xf>
    <xf numFmtId="0" fontId="7" fillId="0" borderId="53" xfId="0" applyFont="1" applyBorder="1" applyAlignment="1">
      <alignment horizontal="center" vertical="center" wrapText="1"/>
    </xf>
    <xf numFmtId="0" fontId="5" fillId="0" borderId="29" xfId="0" applyFont="1" applyBorder="1" applyAlignment="1">
      <alignment vertical="center" wrapText="1"/>
    </xf>
    <xf numFmtId="0" fontId="9" fillId="0" borderId="59" xfId="0" applyFont="1" applyBorder="1" applyAlignment="1">
      <alignment horizontal="left" vertical="center"/>
    </xf>
    <xf numFmtId="0" fontId="9" fillId="0" borderId="94" xfId="0" applyFont="1" applyBorder="1" applyAlignment="1">
      <alignment horizontal="left" vertical="center"/>
    </xf>
    <xf numFmtId="0" fontId="9" fillId="0" borderId="27" xfId="0" applyFont="1" applyBorder="1" applyAlignment="1">
      <alignment horizontal="left" vertical="center"/>
    </xf>
    <xf numFmtId="0" fontId="9" fillId="0" borderId="29" xfId="0" applyFont="1" applyBorder="1" applyAlignment="1">
      <alignment horizontal="left" vertical="center"/>
    </xf>
    <xf numFmtId="0" fontId="7" fillId="0" borderId="113" xfId="0" applyFont="1" applyBorder="1" applyAlignment="1">
      <alignment horizontal="center" vertical="center" wrapText="1"/>
    </xf>
    <xf numFmtId="0" fontId="7" fillId="0" borderId="83" xfId="0" applyFont="1" applyBorder="1" applyAlignment="1">
      <alignment horizontal="left" vertical="center" wrapText="1" indent="1"/>
    </xf>
    <xf numFmtId="0" fontId="5" fillId="0" borderId="75" xfId="0" applyFont="1" applyBorder="1" applyAlignment="1">
      <alignment horizontal="center" vertical="center" wrapText="1"/>
    </xf>
    <xf numFmtId="0" fontId="9" fillId="0" borderId="76" xfId="0" applyFont="1" applyBorder="1" applyAlignment="1">
      <alignment horizontal="left" vertical="center" wrapText="1" indent="1"/>
    </xf>
    <xf numFmtId="41" fontId="9" fillId="0" borderId="71" xfId="0" applyNumberFormat="1" applyFont="1" applyBorder="1" applyAlignment="1">
      <alignment horizontal="left" vertical="center" wrapText="1" indent="1"/>
    </xf>
    <xf numFmtId="0" fontId="0" fillId="0" borderId="0" xfId="0" applyAlignment="1">
      <alignment horizontal="left" vertical="center" indent="1"/>
    </xf>
    <xf numFmtId="0" fontId="37" fillId="0" borderId="24" xfId="0" applyFont="1" applyBorder="1" applyAlignment="1">
      <alignment vertical="center" wrapText="1"/>
    </xf>
    <xf numFmtId="0" fontId="7" fillId="0" borderId="84" xfId="0" applyFont="1" applyBorder="1" applyAlignment="1">
      <alignment horizontal="center" vertical="center" wrapText="1"/>
    </xf>
    <xf numFmtId="0" fontId="7" fillId="0" borderId="114" xfId="0" applyFont="1" applyBorder="1" applyAlignment="1">
      <alignment horizontal="left" vertical="center" wrapText="1" indent="1"/>
    </xf>
    <xf numFmtId="0" fontId="7" fillId="0" borderId="101" xfId="0" applyFont="1" applyBorder="1" applyAlignment="1">
      <alignment horizontal="left" vertical="center" wrapText="1" indent="1"/>
    </xf>
    <xf numFmtId="0" fontId="5" fillId="0" borderId="85" xfId="0" applyFont="1" applyBorder="1" applyAlignment="1">
      <alignment horizontal="left" vertical="center" wrapText="1" indent="1"/>
    </xf>
    <xf numFmtId="0" fontId="0" fillId="0" borderId="0" xfId="0" applyAlignment="1">
      <alignment horizontal="center" vertical="center"/>
    </xf>
    <xf numFmtId="0" fontId="9" fillId="0" borderId="3" xfId="0" applyFont="1" applyBorder="1" applyAlignment="1">
      <alignment horizontal="left" vertical="center" wrapText="1" indent="1"/>
    </xf>
    <xf numFmtId="0" fontId="5" fillId="0" borderId="1" xfId="0" applyFont="1" applyBorder="1" applyAlignment="1">
      <alignment horizontal="center" vertical="center" wrapText="1"/>
    </xf>
    <xf numFmtId="41" fontId="9" fillId="0" borderId="24" xfId="0" applyNumberFormat="1" applyFont="1" applyBorder="1" applyAlignment="1">
      <alignment horizontal="left" vertical="center" wrapText="1" indent="1"/>
    </xf>
    <xf numFmtId="0" fontId="9" fillId="0" borderId="2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 wrapText="1"/>
    </xf>
    <xf numFmtId="0" fontId="37" fillId="0" borderId="29" xfId="0" applyFont="1" applyBorder="1" applyAlignment="1">
      <alignment vertical="center" wrapText="1"/>
    </xf>
    <xf numFmtId="0" fontId="9" fillId="0" borderId="29" xfId="0" applyFont="1" applyBorder="1" applyAlignment="1">
      <alignment horizontal="center" vertical="center"/>
    </xf>
    <xf numFmtId="3" fontId="7" fillId="0" borderId="86" xfId="0" applyNumberFormat="1" applyFont="1" applyBorder="1" applyAlignment="1">
      <alignment horizontal="right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87" xfId="0" applyFont="1" applyBorder="1" applyAlignment="1">
      <alignment horizontal="left" vertical="center" wrapText="1"/>
    </xf>
    <xf numFmtId="0" fontId="7" fillId="0" borderId="115" xfId="0" applyFont="1" applyBorder="1" applyAlignment="1">
      <alignment horizontal="center" vertical="center" wrapText="1"/>
    </xf>
    <xf numFmtId="3" fontId="7" fillId="0" borderId="120" xfId="0" applyNumberFormat="1" applyFont="1" applyBorder="1" applyAlignment="1">
      <alignment horizontal="right" vertical="center" wrapText="1"/>
    </xf>
    <xf numFmtId="0" fontId="7" fillId="0" borderId="121" xfId="0" applyFont="1" applyBorder="1" applyAlignment="1">
      <alignment horizontal="center" vertical="center" wrapText="1"/>
    </xf>
    <xf numFmtId="0" fontId="7" fillId="0" borderId="121" xfId="0" applyFont="1" applyBorder="1" applyAlignment="1">
      <alignment horizontal="right" vertical="center" wrapText="1"/>
    </xf>
    <xf numFmtId="0" fontId="7" fillId="0" borderId="122" xfId="0" applyFont="1" applyBorder="1" applyAlignment="1">
      <alignment horizontal="left" vertical="center" wrapText="1"/>
    </xf>
    <xf numFmtId="0" fontId="7" fillId="0" borderId="123" xfId="0" applyFont="1" applyBorder="1" applyAlignment="1">
      <alignment horizontal="left" vertical="center" wrapText="1" indent="1"/>
    </xf>
    <xf numFmtId="0" fontId="37" fillId="0" borderId="28" xfId="0" applyFont="1" applyBorder="1" applyAlignment="1">
      <alignment vertical="center" wrapText="1"/>
    </xf>
    <xf numFmtId="0" fontId="7" fillId="0" borderId="124" xfId="0" applyFont="1" applyBorder="1" applyAlignment="1">
      <alignment horizontal="center" vertical="center" wrapText="1"/>
    </xf>
    <xf numFmtId="0" fontId="24" fillId="0" borderId="54" xfId="0" applyFont="1" applyBorder="1" applyAlignment="1">
      <alignment horizontal="center" vertical="center" wrapText="1"/>
    </xf>
    <xf numFmtId="0" fontId="7" fillId="0" borderId="125" xfId="0" applyFont="1" applyBorder="1" applyAlignment="1">
      <alignment horizontal="center" vertical="center" wrapText="1"/>
    </xf>
    <xf numFmtId="3" fontId="7" fillId="0" borderId="129" xfId="0" applyNumberFormat="1" applyFont="1" applyBorder="1" applyAlignment="1">
      <alignment horizontal="left" vertical="center" wrapText="1" indent="1"/>
    </xf>
    <xf numFmtId="0" fontId="6" fillId="2" borderId="130" xfId="0" applyFont="1" applyFill="1" applyBorder="1" applyAlignment="1">
      <alignment horizontal="center" vertical="center" wrapText="1"/>
    </xf>
    <xf numFmtId="0" fontId="12" fillId="0" borderId="131" xfId="0" applyFont="1" applyBorder="1" applyAlignment="1">
      <alignment horizontal="center" vertical="center" wrapText="1"/>
    </xf>
    <xf numFmtId="0" fontId="12" fillId="0" borderId="135" xfId="0" applyFont="1" applyBorder="1" applyAlignment="1">
      <alignment horizontal="left" vertical="center" wrapText="1" indent="1"/>
    </xf>
    <xf numFmtId="0" fontId="10" fillId="0" borderId="125" xfId="0" applyFont="1" applyBorder="1" applyAlignment="1">
      <alignment horizontal="center" vertical="center" wrapText="1"/>
    </xf>
    <xf numFmtId="0" fontId="10" fillId="0" borderId="129" xfId="0" applyFont="1" applyBorder="1" applyAlignment="1">
      <alignment horizontal="left" vertical="center" wrapText="1" indent="1"/>
    </xf>
    <xf numFmtId="0" fontId="7" fillId="0" borderId="131" xfId="0" applyFont="1" applyBorder="1" applyAlignment="1">
      <alignment horizontal="center" vertical="center" wrapText="1"/>
    </xf>
    <xf numFmtId="3" fontId="7" fillId="0" borderId="137" xfId="0" applyNumberFormat="1" applyFont="1" applyBorder="1" applyAlignment="1">
      <alignment horizontal="left" vertical="center" wrapText="1" indent="1"/>
    </xf>
    <xf numFmtId="0" fontId="6" fillId="2" borderId="131" xfId="0" applyFont="1" applyFill="1" applyBorder="1" applyAlignment="1">
      <alignment horizontal="center" vertical="center" wrapText="1"/>
    </xf>
    <xf numFmtId="0" fontId="6" fillId="2" borderId="135" xfId="0" applyFont="1" applyFill="1" applyBorder="1" applyAlignment="1">
      <alignment horizontal="center" vertical="center" wrapText="1"/>
    </xf>
    <xf numFmtId="3" fontId="37" fillId="0" borderId="73" xfId="0" applyNumberFormat="1" applyFont="1" applyBorder="1" applyAlignment="1">
      <alignment horizontal="left" vertical="center" wrapText="1" indent="1"/>
    </xf>
    <xf numFmtId="0" fontId="5" fillId="0" borderId="28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left" vertical="center" wrapText="1" indent="1"/>
    </xf>
    <xf numFmtId="3" fontId="9" fillId="0" borderId="33" xfId="0" applyNumberFormat="1" applyFont="1" applyBorder="1" applyAlignment="1">
      <alignment horizontal="right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right" vertical="center" wrapText="1"/>
    </xf>
    <xf numFmtId="0" fontId="9" fillId="0" borderId="35" xfId="0" applyFont="1" applyBorder="1" applyAlignment="1">
      <alignment horizontal="left" vertical="center" wrapText="1"/>
    </xf>
    <xf numFmtId="0" fontId="48" fillId="0" borderId="135" xfId="0" applyFont="1" applyBorder="1" applyAlignment="1">
      <alignment horizontal="left" vertical="center" wrapText="1" indent="1"/>
    </xf>
    <xf numFmtId="0" fontId="7" fillId="0" borderId="142" xfId="0" applyFont="1" applyBorder="1" applyAlignment="1">
      <alignment horizontal="center" vertical="center" wrapText="1"/>
    </xf>
    <xf numFmtId="0" fontId="37" fillId="0" borderId="69" xfId="0" applyFont="1" applyBorder="1" applyAlignment="1">
      <alignment horizontal="center" vertical="center" wrapText="1"/>
    </xf>
    <xf numFmtId="0" fontId="7" fillId="0" borderId="67" xfId="0" applyFont="1" applyBorder="1" applyAlignment="1">
      <alignment horizontal="center" vertical="center" wrapText="1"/>
    </xf>
    <xf numFmtId="3" fontId="7" fillId="0" borderId="118" xfId="0" applyNumberFormat="1" applyFont="1" applyBorder="1" applyAlignment="1">
      <alignment horizontal="right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right" vertical="center" wrapText="1"/>
    </xf>
    <xf numFmtId="0" fontId="7" fillId="0" borderId="119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 indent="1"/>
    </xf>
    <xf numFmtId="41" fontId="9" fillId="0" borderId="1" xfId="10" applyFont="1" applyBorder="1" applyAlignment="1">
      <alignment horizontal="right" vertical="center" indent="1"/>
    </xf>
    <xf numFmtId="176" fontId="9" fillId="0" borderId="1" xfId="0" applyNumberFormat="1" applyFont="1" applyBorder="1" applyAlignment="1">
      <alignment horizontal="left" vertical="center" wrapText="1" indent="1"/>
    </xf>
    <xf numFmtId="176" fontId="9" fillId="0" borderId="2" xfId="0" applyNumberFormat="1" applyFont="1" applyBorder="1" applyAlignment="1">
      <alignment horizontal="left" vertical="center" wrapText="1" indent="1"/>
    </xf>
    <xf numFmtId="0" fontId="50" fillId="0" borderId="2" xfId="0" applyFont="1" applyBorder="1" applyAlignment="1">
      <alignment horizontal="left" vertical="center" wrapText="1" indent="1"/>
    </xf>
    <xf numFmtId="0" fontId="50" fillId="0" borderId="3" xfId="0" applyFont="1" applyBorder="1" applyAlignment="1">
      <alignment horizontal="left" vertical="center" wrapText="1" indent="1"/>
    </xf>
    <xf numFmtId="41" fontId="9" fillId="0" borderId="2" xfId="10" applyFont="1" applyBorder="1" applyAlignment="1">
      <alignment horizontal="center" vertical="center"/>
    </xf>
    <xf numFmtId="41" fontId="9" fillId="0" borderId="3" xfId="10" applyFont="1" applyBorder="1" applyAlignment="1">
      <alignment horizontal="center" vertical="center"/>
    </xf>
    <xf numFmtId="176" fontId="9" fillId="0" borderId="7" xfId="0" applyNumberFormat="1" applyFont="1" applyBorder="1" applyAlignment="1">
      <alignment horizontal="left" vertical="center" wrapText="1" indent="1"/>
    </xf>
    <xf numFmtId="176" fontId="9" fillId="0" borderId="3" xfId="0" applyNumberFormat="1" applyFont="1" applyBorder="1" applyAlignment="1">
      <alignment horizontal="left" vertical="center" wrapText="1" indent="1"/>
    </xf>
    <xf numFmtId="0" fontId="50" fillId="0" borderId="1" xfId="0" applyFont="1" applyBorder="1" applyAlignment="1">
      <alignment horizontal="left" vertical="center" wrapText="1" indent="1"/>
    </xf>
    <xf numFmtId="41" fontId="9" fillId="0" borderId="1" xfId="10" applyFont="1" applyBorder="1" applyAlignment="1">
      <alignment horizontal="center" vertical="center"/>
    </xf>
    <xf numFmtId="41" fontId="9" fillId="0" borderId="2" xfId="8" applyFont="1" applyFill="1" applyBorder="1" applyAlignment="1">
      <alignment horizontal="center" vertical="center"/>
    </xf>
    <xf numFmtId="41" fontId="9" fillId="0" borderId="3" xfId="8" applyFont="1" applyFill="1" applyBorder="1" applyAlignment="1">
      <alignment horizontal="center" vertical="center"/>
    </xf>
    <xf numFmtId="41" fontId="9" fillId="0" borderId="1" xfId="8" applyFont="1" applyFill="1" applyBorder="1" applyAlignment="1">
      <alignment horizontal="center" vertical="center"/>
    </xf>
    <xf numFmtId="0" fontId="50" fillId="0" borderId="46" xfId="0" applyFont="1" applyBorder="1" applyAlignment="1">
      <alignment horizontal="left" vertical="center" wrapText="1" indent="1"/>
    </xf>
    <xf numFmtId="0" fontId="50" fillId="0" borderId="62" xfId="0" applyFont="1" applyBorder="1" applyAlignment="1">
      <alignment horizontal="left" vertical="center" wrapText="1" indent="1"/>
    </xf>
    <xf numFmtId="41" fontId="9" fillId="0" borderId="46" xfId="10" applyFont="1" applyBorder="1" applyAlignment="1">
      <alignment horizontal="center" vertical="center"/>
    </xf>
    <xf numFmtId="41" fontId="9" fillId="0" borderId="62" xfId="10" applyFont="1" applyBorder="1" applyAlignment="1">
      <alignment horizontal="center" vertical="center"/>
    </xf>
    <xf numFmtId="176" fontId="9" fillId="0" borderId="46" xfId="0" applyNumberFormat="1" applyFont="1" applyBorder="1" applyAlignment="1">
      <alignment horizontal="left" vertical="center" wrapText="1" indent="1"/>
    </xf>
    <xf numFmtId="176" fontId="9" fillId="0" borderId="4" xfId="0" applyNumberFormat="1" applyFont="1" applyBorder="1" applyAlignment="1">
      <alignment horizontal="left" vertical="center" wrapText="1" indent="1"/>
    </xf>
    <xf numFmtId="176" fontId="9" fillId="0" borderId="62" xfId="0" applyNumberFormat="1" applyFont="1" applyBorder="1" applyAlignment="1">
      <alignment horizontal="left" vertical="center" wrapText="1" indent="1"/>
    </xf>
    <xf numFmtId="0" fontId="50" fillId="0" borderId="92" xfId="0" applyFont="1" applyBorder="1" applyAlignment="1">
      <alignment horizontal="left" vertical="center" wrapText="1" indent="1"/>
    </xf>
    <xf numFmtId="0" fontId="50" fillId="0" borderId="93" xfId="0" applyFont="1" applyBorder="1" applyAlignment="1">
      <alignment horizontal="left" vertical="center" wrapText="1" indent="1"/>
    </xf>
    <xf numFmtId="41" fontId="9" fillId="0" borderId="91" xfId="10" applyFont="1" applyBorder="1" applyAlignment="1">
      <alignment horizontal="center" vertical="center"/>
    </xf>
    <xf numFmtId="176" fontId="9" fillId="0" borderId="91" xfId="0" applyNumberFormat="1" applyFont="1" applyBorder="1" applyAlignment="1">
      <alignment horizontal="left" vertical="center" wrapText="1" indent="1"/>
    </xf>
    <xf numFmtId="176" fontId="9" fillId="0" borderId="92" xfId="0" applyNumberFormat="1" applyFont="1" applyBorder="1" applyAlignment="1">
      <alignment horizontal="left" vertical="center" wrapText="1" indent="1"/>
    </xf>
    <xf numFmtId="3" fontId="47" fillId="0" borderId="1" xfId="0" applyNumberFormat="1" applyFont="1" applyBorder="1" applyAlignment="1">
      <alignment horizontal="left" vertical="center" wrapText="1" indent="4"/>
    </xf>
    <xf numFmtId="0" fontId="47" fillId="0" borderId="1" xfId="0" applyFont="1" applyBorder="1" applyAlignment="1">
      <alignment horizontal="left" vertical="center" wrapText="1" indent="4"/>
    </xf>
    <xf numFmtId="176" fontId="7" fillId="0" borderId="1" xfId="0" applyNumberFormat="1" applyFont="1" applyBorder="1" applyAlignment="1">
      <alignment horizontal="left" vertical="center" wrapText="1" indent="1"/>
    </xf>
    <xf numFmtId="0" fontId="36" fillId="0" borderId="1" xfId="0" applyFont="1" applyBorder="1" applyAlignment="1">
      <alignment horizontal="left" vertical="center" wrapText="1" indent="1"/>
    </xf>
    <xf numFmtId="41" fontId="47" fillId="0" borderId="1" xfId="1" applyFont="1" applyFill="1" applyBorder="1" applyAlignment="1">
      <alignment horizontal="right" vertical="center" indent="1"/>
    </xf>
    <xf numFmtId="176" fontId="7" fillId="0" borderId="2" xfId="0" applyNumberFormat="1" applyFont="1" applyBorder="1" applyAlignment="1">
      <alignment horizontal="left" vertical="center" wrapText="1" indent="1"/>
    </xf>
    <xf numFmtId="176" fontId="7" fillId="0" borderId="7" xfId="0" applyNumberFormat="1" applyFont="1" applyBorder="1" applyAlignment="1">
      <alignment horizontal="left" vertical="center" wrapText="1" indent="1"/>
    </xf>
    <xf numFmtId="176" fontId="7" fillId="0" borderId="3" xfId="0" applyNumberFormat="1" applyFont="1" applyBorder="1" applyAlignment="1">
      <alignment horizontal="left" vertical="center" wrapText="1" indent="1"/>
    </xf>
    <xf numFmtId="0" fontId="3" fillId="0" borderId="6" xfId="0" applyFont="1" applyBorder="1" applyAlignment="1">
      <alignment horizontal="left" vertical="center" wrapText="1" indent="1"/>
    </xf>
    <xf numFmtId="176" fontId="7" fillId="0" borderId="6" xfId="0" applyNumberFormat="1" applyFont="1" applyBorder="1" applyAlignment="1">
      <alignment horizontal="left" vertical="center" wrapText="1" indent="1"/>
    </xf>
    <xf numFmtId="41" fontId="9" fillId="0" borderId="2" xfId="1" applyFont="1" applyBorder="1" applyAlignment="1">
      <alignment horizontal="center" vertical="center"/>
    </xf>
    <xf numFmtId="41" fontId="9" fillId="0" borderId="3" xfId="1" applyFont="1" applyBorder="1" applyAlignment="1">
      <alignment horizontal="center" vertical="center"/>
    </xf>
    <xf numFmtId="41" fontId="9" fillId="0" borderId="6" xfId="1" applyFont="1" applyFill="1" applyBorder="1" applyAlignment="1">
      <alignment horizontal="right" vertical="center" indent="1"/>
    </xf>
    <xf numFmtId="0" fontId="3" fillId="0" borderId="2" xfId="0" applyFont="1" applyBorder="1" applyAlignment="1">
      <alignment horizontal="left" vertical="center" wrapText="1" indent="1"/>
    </xf>
    <xf numFmtId="0" fontId="3" fillId="0" borderId="3" xfId="0" applyFont="1" applyBorder="1" applyAlignment="1">
      <alignment horizontal="left" vertical="center" wrapText="1" indent="1"/>
    </xf>
    <xf numFmtId="0" fontId="37" fillId="0" borderId="5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left" vertical="center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41" fontId="9" fillId="0" borderId="6" xfId="1" applyFont="1" applyBorder="1" applyAlignment="1">
      <alignment horizontal="right" vertical="center" indent="1"/>
    </xf>
    <xf numFmtId="0" fontId="12" fillId="0" borderId="126" xfId="0" applyFont="1" applyBorder="1" applyAlignment="1">
      <alignment horizontal="center" vertical="center" wrapText="1"/>
    </xf>
    <xf numFmtId="0" fontId="12" fillId="0" borderId="127" xfId="0" applyFont="1" applyBorder="1" applyAlignment="1">
      <alignment horizontal="center" vertical="center" wrapText="1"/>
    </xf>
    <xf numFmtId="3" fontId="12" fillId="0" borderId="126" xfId="0" applyNumberFormat="1" applyFont="1" applyBorder="1" applyAlignment="1">
      <alignment horizontal="right" vertical="center" wrapText="1"/>
    </xf>
    <xf numFmtId="3" fontId="12" fillId="0" borderId="127" xfId="0" applyNumberFormat="1" applyFont="1" applyBorder="1" applyAlignment="1">
      <alignment horizontal="right" vertical="center" wrapText="1"/>
    </xf>
    <xf numFmtId="3" fontId="10" fillId="0" borderId="126" xfId="0" applyNumberFormat="1" applyFont="1" applyBorder="1" applyAlignment="1">
      <alignment horizontal="right" vertical="center" wrapText="1"/>
    </xf>
    <xf numFmtId="0" fontId="10" fillId="0" borderId="128" xfId="0" applyFont="1" applyBorder="1" applyAlignment="1">
      <alignment horizontal="right" vertical="center" wrapText="1"/>
    </xf>
    <xf numFmtId="0" fontId="10" fillId="0" borderId="127" xfId="0" applyFont="1" applyBorder="1" applyAlignment="1">
      <alignment horizontal="right" vertical="center" wrapText="1"/>
    </xf>
    <xf numFmtId="0" fontId="40" fillId="0" borderId="23" xfId="0" applyFont="1" applyBorder="1" applyAlignment="1">
      <alignment horizontal="center" vertical="center" wrapText="1"/>
    </xf>
    <xf numFmtId="0" fontId="40" fillId="0" borderId="22" xfId="0" applyFont="1" applyBorder="1" applyAlignment="1">
      <alignment horizontal="center" vertical="center" wrapText="1"/>
    </xf>
    <xf numFmtId="41" fontId="18" fillId="0" borderId="23" xfId="1" applyFont="1" applyBorder="1" applyAlignment="1">
      <alignment horizontal="right" vertical="center" wrapText="1"/>
    </xf>
    <xf numFmtId="41" fontId="18" fillId="0" borderId="22" xfId="1" applyFont="1" applyBorder="1" applyAlignment="1">
      <alignment horizontal="right" vertical="center" wrapText="1"/>
    </xf>
    <xf numFmtId="0" fontId="24" fillId="0" borderId="23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 wrapText="1"/>
    </xf>
    <xf numFmtId="0" fontId="24" fillId="0" borderId="74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center" vertical="center" wrapText="1"/>
    </xf>
    <xf numFmtId="3" fontId="46" fillId="0" borderId="36" xfId="0" applyNumberFormat="1" applyFont="1" applyBorder="1" applyAlignment="1">
      <alignment horizontal="right" vertical="center" wrapText="1"/>
    </xf>
    <xf numFmtId="0" fontId="46" fillId="0" borderId="70" xfId="0" applyFont="1" applyBorder="1" applyAlignment="1">
      <alignment horizontal="right" vertical="center" wrapText="1"/>
    </xf>
    <xf numFmtId="0" fontId="46" fillId="0" borderId="38" xfId="0" applyFont="1" applyBorder="1" applyAlignment="1">
      <alignment horizontal="right" vertical="center" wrapText="1"/>
    </xf>
    <xf numFmtId="3" fontId="9" fillId="0" borderId="2" xfId="0" applyNumberFormat="1" applyFont="1" applyBorder="1" applyAlignment="1">
      <alignment horizontal="center" vertical="center" wrapText="1"/>
    </xf>
    <xf numFmtId="3" fontId="9" fillId="0" borderId="3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right" vertical="center" wrapText="1" indent="1"/>
    </xf>
    <xf numFmtId="3" fontId="9" fillId="0" borderId="28" xfId="0" applyNumberFormat="1" applyFont="1" applyBorder="1" applyAlignment="1">
      <alignment horizontal="right" vertical="center" wrapText="1" indent="1"/>
    </xf>
    <xf numFmtId="3" fontId="12" fillId="0" borderId="36" xfId="0" applyNumberFormat="1" applyFont="1" applyBorder="1" applyAlignment="1">
      <alignment horizontal="right" vertical="center" wrapText="1"/>
    </xf>
    <xf numFmtId="3" fontId="12" fillId="0" borderId="37" xfId="0" applyNumberFormat="1" applyFont="1" applyBorder="1" applyAlignment="1">
      <alignment horizontal="right" vertical="center" wrapText="1"/>
    </xf>
    <xf numFmtId="0" fontId="3" fillId="0" borderId="92" xfId="0" applyFont="1" applyBorder="1" applyAlignment="1">
      <alignment horizontal="left" vertical="center" wrapText="1" indent="1"/>
    </xf>
    <xf numFmtId="0" fontId="3" fillId="0" borderId="93" xfId="0" applyFont="1" applyBorder="1" applyAlignment="1">
      <alignment horizontal="left" vertical="center" wrapText="1" indent="1"/>
    </xf>
    <xf numFmtId="176" fontId="7" fillId="0" borderId="92" xfId="0" applyNumberFormat="1" applyFont="1" applyBorder="1" applyAlignment="1">
      <alignment horizontal="left" vertical="center" wrapText="1" indent="1"/>
    </xf>
    <xf numFmtId="176" fontId="7" fillId="0" borderId="108" xfId="0" applyNumberFormat="1" applyFont="1" applyBorder="1" applyAlignment="1">
      <alignment horizontal="left" vertical="center" wrapText="1" indent="1"/>
    </xf>
    <xf numFmtId="176" fontId="7" fillId="0" borderId="93" xfId="0" applyNumberFormat="1" applyFont="1" applyBorder="1" applyAlignment="1">
      <alignment horizontal="left" vertical="center" wrapText="1" indent="1"/>
    </xf>
    <xf numFmtId="0" fontId="9" fillId="0" borderId="1" xfId="0" applyFont="1" applyBorder="1" applyAlignment="1">
      <alignment horizontal="left" vertical="center" wrapText="1" indent="1"/>
    </xf>
    <xf numFmtId="176" fontId="9" fillId="0" borderId="1" xfId="0" applyNumberFormat="1" applyFont="1" applyBorder="1" applyAlignment="1">
      <alignment horizontal="center" vertical="center" wrapText="1"/>
    </xf>
    <xf numFmtId="0" fontId="50" fillId="0" borderId="28" xfId="0" applyFont="1" applyBorder="1" applyAlignment="1">
      <alignment horizontal="left" vertical="center" wrapText="1" indent="1"/>
    </xf>
    <xf numFmtId="41" fontId="9" fillId="0" borderId="28" xfId="10" applyFont="1" applyBorder="1" applyAlignment="1">
      <alignment horizontal="right" vertical="center" indent="1"/>
    </xf>
    <xf numFmtId="176" fontId="9" fillId="0" borderId="28" xfId="0" applyNumberFormat="1" applyFont="1" applyBorder="1" applyAlignment="1">
      <alignment horizontal="center" vertical="center" wrapText="1"/>
    </xf>
    <xf numFmtId="0" fontId="39" fillId="0" borderId="23" xfId="0" applyFont="1" applyBorder="1" applyAlignment="1">
      <alignment horizontal="center" vertical="center" wrapText="1"/>
    </xf>
    <xf numFmtId="0" fontId="39" fillId="0" borderId="22" xfId="0" applyFont="1" applyBorder="1" applyAlignment="1">
      <alignment horizontal="center" vertical="center" wrapText="1"/>
    </xf>
    <xf numFmtId="41" fontId="16" fillId="0" borderId="23" xfId="1" applyFont="1" applyBorder="1" applyAlignment="1">
      <alignment horizontal="center" vertical="center" wrapText="1"/>
    </xf>
    <xf numFmtId="41" fontId="16" fillId="0" borderId="22" xfId="1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74" xfId="0" applyFont="1" applyBorder="1" applyAlignment="1">
      <alignment horizontal="center" vertical="center" wrapText="1"/>
    </xf>
    <xf numFmtId="0" fontId="48" fillId="0" borderId="132" xfId="0" applyFont="1" applyBorder="1" applyAlignment="1">
      <alignment horizontal="center" vertical="center" wrapText="1"/>
    </xf>
    <xf numFmtId="0" fontId="48" fillId="0" borderId="133" xfId="0" applyFont="1" applyBorder="1" applyAlignment="1">
      <alignment horizontal="center" vertical="center" wrapText="1"/>
    </xf>
    <xf numFmtId="41" fontId="48" fillId="0" borderId="132" xfId="10" applyFont="1" applyBorder="1" applyAlignment="1">
      <alignment horizontal="right" vertical="center" indent="1"/>
    </xf>
    <xf numFmtId="41" fontId="48" fillId="0" borderId="133" xfId="10" applyFont="1" applyBorder="1" applyAlignment="1">
      <alignment horizontal="right" vertical="center" indent="1"/>
    </xf>
    <xf numFmtId="0" fontId="48" fillId="0" borderId="132" xfId="0" applyFont="1" applyBorder="1" applyAlignment="1">
      <alignment horizontal="right" vertical="center" wrapText="1"/>
    </xf>
    <xf numFmtId="0" fontId="48" fillId="0" borderId="134" xfId="0" applyFont="1" applyBorder="1" applyAlignment="1">
      <alignment horizontal="right" vertical="center" wrapText="1"/>
    </xf>
    <xf numFmtId="0" fontId="48" fillId="0" borderId="133" xfId="0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1" fontId="9" fillId="0" borderId="6" xfId="10" applyFont="1" applyBorder="1" applyAlignment="1">
      <alignment horizontal="right" vertical="center" indent="1"/>
    </xf>
    <xf numFmtId="176" fontId="9" fillId="0" borderId="6" xfId="0" applyNumberFormat="1" applyFont="1" applyBorder="1" applyAlignment="1">
      <alignment horizontal="center" vertical="center" wrapText="1"/>
    </xf>
    <xf numFmtId="0" fontId="36" fillId="0" borderId="28" xfId="0" applyFont="1" applyBorder="1" applyAlignment="1">
      <alignment horizontal="left" vertical="center" wrapText="1" indent="1"/>
    </xf>
    <xf numFmtId="41" fontId="47" fillId="0" borderId="28" xfId="1" applyFont="1" applyFill="1" applyBorder="1" applyAlignment="1">
      <alignment horizontal="right" vertical="center" indent="1"/>
    </xf>
    <xf numFmtId="176" fontId="7" fillId="0" borderId="28" xfId="0" applyNumberFormat="1" applyFont="1" applyBorder="1" applyAlignment="1">
      <alignment horizontal="left" vertical="center" wrapText="1" indent="1"/>
    </xf>
    <xf numFmtId="0" fontId="12" fillId="0" borderId="143" xfId="0" applyFont="1" applyBorder="1" applyAlignment="1">
      <alignment horizontal="center" vertical="center" wrapText="1"/>
    </xf>
    <xf numFmtId="0" fontId="12" fillId="0" borderId="133" xfId="0" applyFont="1" applyBorder="1" applyAlignment="1">
      <alignment horizontal="center" vertical="center" wrapText="1"/>
    </xf>
    <xf numFmtId="41" fontId="12" fillId="0" borderId="132" xfId="1" applyFont="1" applyBorder="1" applyAlignment="1">
      <alignment horizontal="right" vertical="center" indent="1"/>
    </xf>
    <xf numFmtId="41" fontId="12" fillId="0" borderId="133" xfId="1" applyFont="1" applyBorder="1" applyAlignment="1">
      <alignment horizontal="right" vertical="center" indent="1"/>
    </xf>
    <xf numFmtId="41" fontId="12" fillId="0" borderId="132" xfId="0" applyNumberFormat="1" applyFont="1" applyBorder="1" applyAlignment="1">
      <alignment horizontal="right" vertical="center" wrapText="1"/>
    </xf>
    <xf numFmtId="0" fontId="12" fillId="0" borderId="134" xfId="0" applyFont="1" applyBorder="1" applyAlignment="1">
      <alignment horizontal="right" vertical="center" wrapText="1"/>
    </xf>
    <xf numFmtId="0" fontId="12" fillId="0" borderId="133" xfId="0" applyFont="1" applyBorder="1" applyAlignment="1">
      <alignment horizontal="right" vertical="center" wrapText="1"/>
    </xf>
    <xf numFmtId="41" fontId="9" fillId="0" borderId="1" xfId="1" applyFont="1" applyFill="1" applyBorder="1" applyAlignment="1">
      <alignment horizontal="right" vertical="center" indent="1"/>
    </xf>
    <xf numFmtId="0" fontId="6" fillId="2" borderId="36" xfId="0" applyFont="1" applyFill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70" xfId="0" applyFont="1" applyFill="1" applyBorder="1" applyAlignment="1">
      <alignment horizontal="center" vertical="center" wrapText="1"/>
    </xf>
    <xf numFmtId="41" fontId="9" fillId="0" borderId="1" xfId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3" fontId="9" fillId="0" borderId="2" xfId="0" applyNumberFormat="1" applyFont="1" applyBorder="1" applyAlignment="1">
      <alignment horizontal="left" vertical="center" wrapText="1" indent="3"/>
    </xf>
    <xf numFmtId="3" fontId="9" fillId="0" borderId="3" xfId="0" applyNumberFormat="1" applyFont="1" applyBorder="1" applyAlignment="1">
      <alignment horizontal="left" vertical="center" wrapText="1" indent="3"/>
    </xf>
    <xf numFmtId="3" fontId="9" fillId="0" borderId="2" xfId="0" applyNumberFormat="1" applyFont="1" applyBorder="1" applyAlignment="1">
      <alignment horizontal="left" vertical="center" wrapText="1" indent="2"/>
    </xf>
    <xf numFmtId="3" fontId="9" fillId="0" borderId="3" xfId="0" applyNumberFormat="1" applyFont="1" applyBorder="1" applyAlignment="1">
      <alignment horizontal="left" vertical="center" wrapText="1" indent="2"/>
    </xf>
    <xf numFmtId="3" fontId="9" fillId="0" borderId="6" xfId="0" applyNumberFormat="1" applyFont="1" applyBorder="1" applyAlignment="1">
      <alignment horizontal="right" vertical="center" wrapText="1" indent="1"/>
    </xf>
    <xf numFmtId="0" fontId="12" fillId="0" borderId="132" xfId="0" applyFont="1" applyBorder="1" applyAlignment="1">
      <alignment horizontal="center" vertical="center" wrapText="1"/>
    </xf>
    <xf numFmtId="3" fontId="12" fillId="0" borderId="132" xfId="0" applyNumberFormat="1" applyFont="1" applyBorder="1" applyAlignment="1">
      <alignment horizontal="right" vertical="center" wrapText="1"/>
    </xf>
    <xf numFmtId="3" fontId="12" fillId="0" borderId="133" xfId="0" applyNumberFormat="1" applyFont="1" applyBorder="1" applyAlignment="1">
      <alignment horizontal="right" vertical="center" wrapText="1"/>
    </xf>
    <xf numFmtId="0" fontId="10" fillId="0" borderId="134" xfId="0" applyFont="1" applyBorder="1" applyAlignment="1">
      <alignment horizontal="right" vertical="center" wrapText="1"/>
    </xf>
    <xf numFmtId="0" fontId="6" fillId="2" borderId="69" xfId="0" applyFont="1" applyFill="1" applyBorder="1" applyAlignment="1">
      <alignment horizontal="center" vertical="center" wrapText="1"/>
    </xf>
    <xf numFmtId="0" fontId="6" fillId="2" borderId="71" xfId="0" applyFont="1" applyFill="1" applyBorder="1" applyAlignment="1">
      <alignment horizontal="center" vertical="center" wrapText="1"/>
    </xf>
    <xf numFmtId="3" fontId="7" fillId="0" borderId="10" xfId="0" applyNumberFormat="1" applyFont="1" applyBorder="1" applyAlignment="1">
      <alignment horizontal="right" vertical="center" wrapText="1" indent="1"/>
    </xf>
    <xf numFmtId="3" fontId="7" fillId="0" borderId="12" xfId="0" applyNumberFormat="1" applyFont="1" applyBorder="1" applyAlignment="1">
      <alignment horizontal="right" vertical="center" wrapText="1" indent="1"/>
    </xf>
    <xf numFmtId="3" fontId="7" fillId="0" borderId="30" xfId="0" applyNumberFormat="1" applyFont="1" applyBorder="1" applyAlignment="1">
      <alignment horizontal="right" vertical="center" wrapText="1" indent="1"/>
    </xf>
    <xf numFmtId="3" fontId="7" fillId="0" borderId="31" xfId="0" applyNumberFormat="1" applyFont="1" applyBorder="1" applyAlignment="1">
      <alignment horizontal="right" vertical="center" wrapText="1" indent="1"/>
    </xf>
    <xf numFmtId="3" fontId="7" fillId="0" borderId="88" xfId="0" applyNumberFormat="1" applyFont="1" applyBorder="1" applyAlignment="1">
      <alignment horizontal="right" vertical="center" wrapText="1" indent="1"/>
    </xf>
    <xf numFmtId="3" fontId="7" fillId="0" borderId="89" xfId="0" applyNumberFormat="1" applyFont="1" applyBorder="1" applyAlignment="1">
      <alignment horizontal="right" vertical="center" wrapText="1" indent="1"/>
    </xf>
    <xf numFmtId="3" fontId="7" fillId="0" borderId="118" xfId="0" applyNumberFormat="1" applyFont="1" applyBorder="1" applyAlignment="1">
      <alignment horizontal="right" vertical="center" wrapText="1" indent="1"/>
    </xf>
    <xf numFmtId="3" fontId="7" fillId="0" borderId="119" xfId="0" applyNumberFormat="1" applyFont="1" applyBorder="1" applyAlignment="1">
      <alignment horizontal="right" vertical="center" wrapText="1" indent="1"/>
    </xf>
    <xf numFmtId="0" fontId="7" fillId="0" borderId="96" xfId="0" applyFont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116" xfId="0" applyFont="1" applyBorder="1" applyAlignment="1">
      <alignment horizontal="center" vertical="center" wrapText="1"/>
    </xf>
    <xf numFmtId="0" fontId="7" fillId="0" borderId="101" xfId="0" applyFont="1" applyBorder="1" applyAlignment="1">
      <alignment horizontal="center" vertical="center" wrapText="1"/>
    </xf>
    <xf numFmtId="0" fontId="7" fillId="0" borderId="117" xfId="0" applyFont="1" applyBorder="1" applyAlignment="1">
      <alignment horizontal="center" vertical="center" wrapText="1"/>
    </xf>
    <xf numFmtId="0" fontId="51" fillId="0" borderId="1" xfId="0" applyFont="1" applyBorder="1" applyAlignment="1">
      <alignment horizontal="left" vertical="center" wrapText="1" indent="1"/>
    </xf>
    <xf numFmtId="0" fontId="50" fillId="0" borderId="33" xfId="0" applyFont="1" applyBorder="1" applyAlignment="1">
      <alignment horizontal="left" vertical="center" wrapText="1" indent="1"/>
    </xf>
    <xf numFmtId="0" fontId="50" fillId="0" borderId="35" xfId="0" applyFont="1" applyBorder="1" applyAlignment="1">
      <alignment horizontal="left" vertical="center" wrapText="1" indent="1"/>
    </xf>
    <xf numFmtId="41" fontId="9" fillId="0" borderId="28" xfId="10" applyFont="1" applyBorder="1" applyAlignment="1">
      <alignment horizontal="center" vertical="center"/>
    </xf>
    <xf numFmtId="176" fontId="9" fillId="0" borderId="28" xfId="0" applyNumberFormat="1" applyFont="1" applyBorder="1" applyAlignment="1">
      <alignment horizontal="left" vertical="center" wrapText="1" indent="1"/>
    </xf>
    <xf numFmtId="176" fontId="9" fillId="0" borderId="33" xfId="0" applyNumberFormat="1" applyFont="1" applyBorder="1" applyAlignment="1">
      <alignment horizontal="left" vertical="center" wrapText="1" indent="1"/>
    </xf>
    <xf numFmtId="0" fontId="7" fillId="0" borderId="72" xfId="0" applyFont="1" applyBorder="1" applyAlignment="1">
      <alignment horizontal="center" vertical="center" wrapText="1"/>
    </xf>
    <xf numFmtId="0" fontId="7" fillId="0" borderId="82" xfId="0" applyFont="1" applyBorder="1" applyAlignment="1">
      <alignment horizontal="center" vertical="center" wrapText="1"/>
    </xf>
    <xf numFmtId="0" fontId="18" fillId="0" borderId="60" xfId="0" applyFont="1" applyBorder="1" applyAlignment="1">
      <alignment horizontal="left" vertical="center"/>
    </xf>
    <xf numFmtId="0" fontId="6" fillId="2" borderId="39" xfId="0" applyFont="1" applyFill="1" applyBorder="1" applyAlignment="1">
      <alignment horizontal="center" vertical="center" wrapTex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42" xfId="0" applyFont="1" applyFill="1" applyBorder="1" applyAlignment="1">
      <alignment horizontal="center" vertical="center" wrapText="1"/>
    </xf>
    <xf numFmtId="0" fontId="6" fillId="2" borderId="43" xfId="0" applyFont="1" applyFill="1" applyBorder="1" applyAlignment="1">
      <alignment horizontal="center" vertical="center" wrapText="1"/>
    </xf>
    <xf numFmtId="41" fontId="12" fillId="0" borderId="132" xfId="10" applyFont="1" applyBorder="1" applyAlignment="1">
      <alignment horizontal="right" vertical="center" indent="1"/>
    </xf>
    <xf numFmtId="41" fontId="12" fillId="0" borderId="133" xfId="10" applyFont="1" applyBorder="1" applyAlignment="1">
      <alignment horizontal="right" vertical="center" indent="1"/>
    </xf>
    <xf numFmtId="0" fontId="12" fillId="0" borderId="132" xfId="0" applyFont="1" applyBorder="1" applyAlignment="1">
      <alignment horizontal="right" vertical="center" wrapText="1"/>
    </xf>
    <xf numFmtId="3" fontId="7" fillId="0" borderId="8" xfId="0" applyNumberFormat="1" applyFont="1" applyBorder="1" applyAlignment="1">
      <alignment horizontal="right" vertical="center" wrapText="1" indent="1"/>
    </xf>
    <xf numFmtId="3" fontId="7" fillId="0" borderId="9" xfId="0" applyNumberFormat="1" applyFont="1" applyBorder="1" applyAlignment="1">
      <alignment horizontal="right" vertical="center" wrapText="1" indent="1"/>
    </xf>
    <xf numFmtId="0" fontId="3" fillId="0" borderId="111" xfId="0" applyFont="1" applyBorder="1" applyAlignment="1">
      <alignment horizontal="left" vertical="center" wrapText="1" indent="1"/>
    </xf>
    <xf numFmtId="0" fontId="3" fillId="0" borderId="112" xfId="0" applyFont="1" applyBorder="1" applyAlignment="1">
      <alignment horizontal="left" vertical="center" wrapText="1" indent="1"/>
    </xf>
    <xf numFmtId="0" fontId="3" fillId="0" borderId="109" xfId="0" applyFont="1" applyBorder="1" applyAlignment="1">
      <alignment horizontal="left" vertical="center" wrapText="1" indent="1"/>
    </xf>
    <xf numFmtId="0" fontId="3" fillId="0" borderId="110" xfId="0" applyFont="1" applyBorder="1" applyAlignment="1">
      <alignment horizontal="left" vertical="center" wrapText="1" indent="1"/>
    </xf>
    <xf numFmtId="0" fontId="6" fillId="2" borderId="132" xfId="0" applyFont="1" applyFill="1" applyBorder="1" applyAlignment="1">
      <alignment horizontal="center" vertical="center" wrapText="1"/>
    </xf>
    <xf numFmtId="0" fontId="6" fillId="2" borderId="133" xfId="0" applyFont="1" applyFill="1" applyBorder="1" applyAlignment="1">
      <alignment horizontal="center" vertical="center" wrapText="1"/>
    </xf>
    <xf numFmtId="0" fontId="6" fillId="2" borderId="134" xfId="0" applyFont="1" applyFill="1" applyBorder="1" applyAlignment="1">
      <alignment horizontal="center" vertical="center" wrapText="1"/>
    </xf>
    <xf numFmtId="0" fontId="36" fillId="0" borderId="2" xfId="0" applyFont="1" applyBorder="1" applyAlignment="1">
      <alignment horizontal="left" vertical="center" wrapText="1" indent="1"/>
    </xf>
    <xf numFmtId="0" fontId="36" fillId="0" borderId="3" xfId="0" applyFont="1" applyBorder="1" applyAlignment="1">
      <alignment horizontal="left" vertical="center" wrapText="1" indent="1"/>
    </xf>
    <xf numFmtId="0" fontId="3" fillId="0" borderId="28" xfId="0" applyFont="1" applyBorder="1" applyAlignment="1">
      <alignment horizontal="left" vertical="center" wrapText="1" indent="1"/>
    </xf>
    <xf numFmtId="41" fontId="9" fillId="0" borderId="92" xfId="1" applyFont="1" applyBorder="1" applyAlignment="1">
      <alignment horizontal="center" vertical="center"/>
    </xf>
    <xf numFmtId="41" fontId="9" fillId="0" borderId="93" xfId="1" applyFont="1" applyBorder="1" applyAlignment="1">
      <alignment horizontal="center" vertical="center"/>
    </xf>
    <xf numFmtId="41" fontId="9" fillId="0" borderId="6" xfId="1" applyFont="1" applyBorder="1" applyAlignment="1">
      <alignment horizontal="center" vertical="center"/>
    </xf>
    <xf numFmtId="3" fontId="10" fillId="0" borderId="132" xfId="0" applyNumberFormat="1" applyFont="1" applyBorder="1" applyAlignment="1">
      <alignment horizontal="right" vertical="center" wrapText="1"/>
    </xf>
    <xf numFmtId="0" fontId="10" fillId="0" borderId="136" xfId="0" applyFont="1" applyBorder="1" applyAlignment="1">
      <alignment horizontal="right" vertical="center" wrapText="1"/>
    </xf>
    <xf numFmtId="3" fontId="9" fillId="0" borderId="76" xfId="0" applyNumberFormat="1" applyFont="1" applyBorder="1" applyAlignment="1">
      <alignment horizontal="right" vertical="center" wrapText="1" indent="1"/>
    </xf>
    <xf numFmtId="0" fontId="10" fillId="0" borderId="126" xfId="0" applyFont="1" applyBorder="1" applyAlignment="1">
      <alignment horizontal="right" vertical="center" wrapText="1"/>
    </xf>
    <xf numFmtId="0" fontId="18" fillId="0" borderId="21" xfId="0" applyFont="1" applyBorder="1" applyAlignment="1">
      <alignment horizontal="left" vertical="center"/>
    </xf>
    <xf numFmtId="0" fontId="3" fillId="0" borderId="47" xfId="0" applyFont="1" applyBorder="1" applyAlignment="1">
      <alignment horizontal="left" vertical="center" wrapText="1" indent="1"/>
    </xf>
    <xf numFmtId="41" fontId="9" fillId="0" borderId="47" xfId="10" applyFont="1" applyBorder="1" applyAlignment="1">
      <alignment horizontal="right" vertical="center" indent="1"/>
    </xf>
    <xf numFmtId="176" fontId="9" fillId="0" borderId="47" xfId="0" applyNumberFormat="1" applyFont="1" applyBorder="1" applyAlignment="1">
      <alignment horizontal="left" vertical="center" wrapText="1" indent="1"/>
    </xf>
    <xf numFmtId="176" fontId="9" fillId="0" borderId="48" xfId="0" applyNumberFormat="1" applyFont="1" applyBorder="1" applyAlignment="1">
      <alignment horizontal="left" vertical="center" wrapText="1" inden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left" vertical="center" wrapText="1" indent="1"/>
    </xf>
    <xf numFmtId="0" fontId="3" fillId="0" borderId="62" xfId="0" applyFont="1" applyBorder="1" applyAlignment="1">
      <alignment horizontal="left" vertical="center" wrapText="1" indent="1"/>
    </xf>
    <xf numFmtId="41" fontId="9" fillId="0" borderId="6" xfId="8" applyFont="1" applyFill="1" applyBorder="1" applyAlignment="1">
      <alignment horizontal="center" vertical="center"/>
    </xf>
    <xf numFmtId="176" fontId="9" fillId="0" borderId="6" xfId="0" applyNumberFormat="1" applyFont="1" applyBorder="1" applyAlignment="1">
      <alignment horizontal="left" vertical="center" wrapText="1" indent="1"/>
    </xf>
    <xf numFmtId="41" fontId="12" fillId="0" borderId="134" xfId="0" applyNumberFormat="1" applyFont="1" applyBorder="1" applyAlignment="1">
      <alignment horizontal="right" vertical="center" wrapText="1"/>
    </xf>
    <xf numFmtId="41" fontId="12" fillId="0" borderId="133" xfId="0" applyNumberFormat="1" applyFont="1" applyBorder="1" applyAlignment="1">
      <alignment horizontal="right" vertical="center" wrapText="1"/>
    </xf>
    <xf numFmtId="41" fontId="47" fillId="0" borderId="2" xfId="1" applyFont="1" applyFill="1" applyBorder="1" applyAlignment="1">
      <alignment horizontal="center" vertical="center"/>
    </xf>
    <xf numFmtId="41" fontId="47" fillId="0" borderId="3" xfId="1" applyFont="1" applyFill="1" applyBorder="1" applyAlignment="1">
      <alignment horizontal="center" vertical="center"/>
    </xf>
    <xf numFmtId="0" fontId="36" fillId="0" borderId="33" xfId="0" applyFont="1" applyBorder="1" applyAlignment="1">
      <alignment horizontal="left" vertical="center" wrapText="1" indent="1"/>
    </xf>
    <xf numFmtId="0" fontId="36" fillId="0" borderId="35" xfId="0" applyFont="1" applyBorder="1" applyAlignment="1">
      <alignment horizontal="left" vertical="center" wrapText="1" indent="1"/>
    </xf>
    <xf numFmtId="41" fontId="47" fillId="0" borderId="33" xfId="1" applyFont="1" applyFill="1" applyBorder="1" applyAlignment="1">
      <alignment horizontal="right" vertical="center" indent="1"/>
    </xf>
    <xf numFmtId="41" fontId="47" fillId="0" borderId="35" xfId="1" applyFont="1" applyFill="1" applyBorder="1" applyAlignment="1">
      <alignment horizontal="right" vertical="center" indent="1"/>
    </xf>
    <xf numFmtId="176" fontId="7" fillId="0" borderId="33" xfId="0" applyNumberFormat="1" applyFont="1" applyBorder="1" applyAlignment="1">
      <alignment horizontal="left" vertical="center" wrapText="1" indent="1"/>
    </xf>
    <xf numFmtId="176" fontId="7" fillId="0" borderId="34" xfId="0" applyNumberFormat="1" applyFont="1" applyBorder="1" applyAlignment="1">
      <alignment horizontal="left" vertical="center" wrapText="1" indent="1"/>
    </xf>
    <xf numFmtId="176" fontId="7" fillId="0" borderId="35" xfId="0" applyNumberFormat="1" applyFont="1" applyBorder="1" applyAlignment="1">
      <alignment horizontal="left" vertical="center" wrapText="1" indent="1"/>
    </xf>
    <xf numFmtId="41" fontId="47" fillId="0" borderId="2" xfId="1" applyFont="1" applyFill="1" applyBorder="1" applyAlignment="1">
      <alignment horizontal="right" vertical="center" indent="1"/>
    </xf>
    <xf numFmtId="41" fontId="47" fillId="0" borderId="3" xfId="1" applyFont="1" applyFill="1" applyBorder="1" applyAlignment="1">
      <alignment horizontal="right" vertical="center" indent="1"/>
    </xf>
    <xf numFmtId="0" fontId="36" fillId="0" borderId="6" xfId="0" applyFont="1" applyBorder="1" applyAlignment="1">
      <alignment horizontal="left" vertical="center" wrapText="1" indent="1"/>
    </xf>
    <xf numFmtId="41" fontId="47" fillId="0" borderId="6" xfId="1" applyFont="1" applyFill="1" applyBorder="1" applyAlignment="1">
      <alignment horizontal="right" vertical="center" indent="1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3" fontId="12" fillId="0" borderId="19" xfId="0" applyNumberFormat="1" applyFont="1" applyBorder="1" applyAlignment="1">
      <alignment horizontal="right" vertical="center" wrapText="1"/>
    </xf>
    <xf numFmtId="3" fontId="12" fillId="0" borderId="20" xfId="0" applyNumberFormat="1" applyFont="1" applyBorder="1" applyAlignment="1">
      <alignment horizontal="right" vertical="center" wrapText="1"/>
    </xf>
    <xf numFmtId="0" fontId="10" fillId="0" borderId="19" xfId="0" applyFont="1" applyBorder="1" applyAlignment="1">
      <alignment horizontal="right" vertical="center" wrapText="1"/>
    </xf>
    <xf numFmtId="0" fontId="10" fillId="0" borderId="21" xfId="0" applyFont="1" applyBorder="1" applyAlignment="1">
      <alignment horizontal="right" vertical="center" wrapText="1"/>
    </xf>
    <xf numFmtId="0" fontId="10" fillId="0" borderId="20" xfId="0" applyFont="1" applyBorder="1" applyAlignment="1">
      <alignment horizontal="right" vertical="center" wrapText="1"/>
    </xf>
    <xf numFmtId="0" fontId="18" fillId="0" borderId="0" xfId="0" applyFont="1" applyAlignment="1">
      <alignment horizontal="left" vertical="center"/>
    </xf>
    <xf numFmtId="3" fontId="7" fillId="0" borderId="86" xfId="0" applyNumberFormat="1" applyFont="1" applyBorder="1" applyAlignment="1">
      <alignment horizontal="left" vertical="center" wrapText="1" indent="4"/>
    </xf>
    <xf numFmtId="3" fontId="7" fillId="0" borderId="87" xfId="0" applyNumberFormat="1" applyFont="1" applyBorder="1" applyAlignment="1">
      <alignment horizontal="left" vertical="center" wrapText="1" indent="4"/>
    </xf>
    <xf numFmtId="0" fontId="37" fillId="0" borderId="90" xfId="0" applyFont="1" applyBorder="1" applyAlignment="1">
      <alignment horizontal="center" vertical="center" wrapText="1"/>
    </xf>
    <xf numFmtId="0" fontId="37" fillId="0" borderId="6" xfId="0" applyFont="1" applyBorder="1" applyAlignment="1">
      <alignment horizontal="center" vertical="center" wrapText="1"/>
    </xf>
    <xf numFmtId="0" fontId="41" fillId="0" borderId="65" xfId="0" applyFont="1" applyBorder="1" applyAlignment="1">
      <alignment horizontal="center" vertical="center" wrapText="1"/>
    </xf>
    <xf numFmtId="0" fontId="41" fillId="0" borderId="56" xfId="0" applyFont="1" applyBorder="1" applyAlignment="1">
      <alignment horizontal="center" vertical="center" wrapText="1"/>
    </xf>
    <xf numFmtId="3" fontId="24" fillId="0" borderId="50" xfId="0" applyNumberFormat="1" applyFont="1" applyBorder="1" applyAlignment="1">
      <alignment horizontal="right" vertical="center" wrapText="1" indent="1"/>
    </xf>
    <xf numFmtId="3" fontId="24" fillId="0" borderId="56" xfId="0" applyNumberFormat="1" applyFont="1" applyBorder="1" applyAlignment="1">
      <alignment horizontal="right" vertical="center" wrapText="1" indent="1"/>
    </xf>
    <xf numFmtId="3" fontId="22" fillId="0" borderId="50" xfId="0" applyNumberFormat="1" applyFont="1" applyBorder="1" applyAlignment="1">
      <alignment horizontal="right" vertical="center" wrapText="1" indent="1"/>
    </xf>
    <xf numFmtId="3" fontId="22" fillId="0" borderId="56" xfId="0" applyNumberFormat="1" applyFont="1" applyBorder="1" applyAlignment="1">
      <alignment horizontal="right" vertical="center" wrapText="1" indent="1"/>
    </xf>
    <xf numFmtId="3" fontId="7" fillId="0" borderId="49" xfId="0" applyNumberFormat="1" applyFont="1" applyBorder="1" applyAlignment="1">
      <alignment horizontal="right" vertical="center" wrapText="1" indent="1"/>
    </xf>
    <xf numFmtId="0" fontId="14" fillId="0" borderId="66" xfId="0" applyFont="1" applyBorder="1" applyAlignment="1">
      <alignment horizontal="center" vertical="center" wrapText="1"/>
    </xf>
    <xf numFmtId="0" fontId="14" fillId="0" borderId="62" xfId="0" applyFont="1" applyBorder="1" applyAlignment="1">
      <alignment horizontal="center" vertical="center" wrapText="1"/>
    </xf>
    <xf numFmtId="3" fontId="24" fillId="0" borderId="46" xfId="0" applyNumberFormat="1" applyFont="1" applyBorder="1" applyAlignment="1">
      <alignment horizontal="right" vertical="center" wrapText="1" indent="1"/>
    </xf>
    <xf numFmtId="3" fontId="24" fillId="0" borderId="62" xfId="0" applyNumberFormat="1" applyFont="1" applyBorder="1" applyAlignment="1">
      <alignment horizontal="right" vertical="center" wrapText="1" indent="1"/>
    </xf>
    <xf numFmtId="0" fontId="22" fillId="0" borderId="46" xfId="0" applyFont="1" applyBorder="1" applyAlignment="1">
      <alignment horizontal="right" vertical="center" wrapText="1" indent="1"/>
    </xf>
    <xf numFmtId="0" fontId="22" fillId="0" borderId="62" xfId="0" applyFont="1" applyBorder="1" applyAlignment="1">
      <alignment horizontal="right" vertical="center" wrapText="1" indent="1"/>
    </xf>
    <xf numFmtId="0" fontId="7" fillId="0" borderId="46" xfId="0" applyFont="1" applyBorder="1" applyAlignment="1">
      <alignment horizontal="right" vertical="center" wrapText="1" indent="1"/>
    </xf>
    <xf numFmtId="0" fontId="7" fillId="0" borderId="4" xfId="0" applyFont="1" applyBorder="1" applyAlignment="1">
      <alignment horizontal="right" vertical="center" wrapText="1" indent="1"/>
    </xf>
    <xf numFmtId="0" fontId="7" fillId="0" borderId="62" xfId="0" applyFont="1" applyBorder="1" applyAlignment="1">
      <alignment horizontal="right" vertical="center" wrapText="1" indent="1"/>
    </xf>
    <xf numFmtId="0" fontId="41" fillId="0" borderId="64" xfId="0" applyFont="1" applyBorder="1" applyAlignment="1">
      <alignment horizontal="center" vertical="center" wrapText="1"/>
    </xf>
    <xf numFmtId="0" fontId="41" fillId="0" borderId="3" xfId="0" applyFont="1" applyBorder="1" applyAlignment="1">
      <alignment horizontal="center" vertical="center" wrapText="1"/>
    </xf>
    <xf numFmtId="3" fontId="24" fillId="0" borderId="2" xfId="0" applyNumberFormat="1" applyFont="1" applyBorder="1" applyAlignment="1">
      <alignment horizontal="right" vertical="center" wrapText="1" indent="1"/>
    </xf>
    <xf numFmtId="3" fontId="24" fillId="0" borderId="3" xfId="0" applyNumberFormat="1" applyFont="1" applyBorder="1" applyAlignment="1">
      <alignment horizontal="right" vertical="center" wrapText="1" indent="1"/>
    </xf>
    <xf numFmtId="3" fontId="22" fillId="0" borderId="2" xfId="0" applyNumberFormat="1" applyFont="1" applyBorder="1" applyAlignment="1">
      <alignment horizontal="right" vertical="center" wrapText="1" indent="1"/>
    </xf>
    <xf numFmtId="3" fontId="22" fillId="0" borderId="3" xfId="0" applyNumberFormat="1" applyFont="1" applyBorder="1" applyAlignment="1">
      <alignment horizontal="right" vertical="center" wrapText="1" indent="1"/>
    </xf>
    <xf numFmtId="3" fontId="7" fillId="0" borderId="1" xfId="0" applyNumberFormat="1" applyFont="1" applyBorder="1" applyAlignment="1">
      <alignment horizontal="right" vertical="center" wrapText="1" indent="1"/>
    </xf>
    <xf numFmtId="3" fontId="12" fillId="0" borderId="33" xfId="0" applyNumberFormat="1" applyFont="1" applyBorder="1" applyAlignment="1">
      <alignment horizontal="right" vertical="center" wrapText="1" indent="1"/>
    </xf>
    <xf numFmtId="3" fontId="12" fillId="0" borderId="34" xfId="0" applyNumberFormat="1" applyFont="1" applyBorder="1" applyAlignment="1">
      <alignment horizontal="right" vertical="center" wrapText="1" indent="1"/>
    </xf>
    <xf numFmtId="3" fontId="12" fillId="0" borderId="35" xfId="0" applyNumberFormat="1" applyFont="1" applyBorder="1" applyAlignment="1">
      <alignment horizontal="right" vertical="center" wrapText="1" indent="1"/>
    </xf>
    <xf numFmtId="0" fontId="45" fillId="0" borderId="0" xfId="0" applyFont="1" applyAlignment="1">
      <alignment horizontal="left" vertical="center"/>
    </xf>
    <xf numFmtId="0" fontId="41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 wrapText="1"/>
    </xf>
    <xf numFmtId="0" fontId="33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6" fillId="2" borderId="103" xfId="0" applyFont="1" applyFill="1" applyBorder="1" applyAlignment="1">
      <alignment horizontal="center" vertical="center" wrapText="1"/>
    </xf>
    <xf numFmtId="0" fontId="6" fillId="2" borderId="102" xfId="0" applyFont="1" applyFill="1" applyBorder="1" applyAlignment="1">
      <alignment horizontal="center" vertical="center" wrapText="1"/>
    </xf>
    <xf numFmtId="0" fontId="6" fillId="2" borderId="104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95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27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49" fontId="49" fillId="0" borderId="0" xfId="0" applyNumberFormat="1" applyFont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15" fillId="2" borderId="63" xfId="0" applyFont="1" applyFill="1" applyBorder="1" applyAlignment="1">
      <alignment horizontal="center" vertical="center" wrapText="1"/>
    </xf>
    <xf numFmtId="0" fontId="15" fillId="2" borderId="61" xfId="0" applyFont="1" applyFill="1" applyBorder="1" applyAlignment="1">
      <alignment horizontal="center" vertical="center" wrapText="1"/>
    </xf>
    <xf numFmtId="0" fontId="20" fillId="2" borderId="48" xfId="0" applyFont="1" applyFill="1" applyBorder="1" applyAlignment="1">
      <alignment horizontal="center" vertical="center" wrapText="1"/>
    </xf>
    <xf numFmtId="0" fontId="20" fillId="2" borderId="61" xfId="0" applyFont="1" applyFill="1" applyBorder="1" applyAlignment="1">
      <alignment horizontal="center" vertical="center" wrapText="1"/>
    </xf>
    <xf numFmtId="0" fontId="21" fillId="2" borderId="48" xfId="0" applyFont="1" applyFill="1" applyBorder="1" applyAlignment="1">
      <alignment horizontal="center" vertical="center" wrapText="1"/>
    </xf>
    <xf numFmtId="0" fontId="21" fillId="2" borderId="61" xfId="0" applyFont="1" applyFill="1" applyBorder="1" applyAlignment="1">
      <alignment horizontal="center" vertical="center" wrapText="1"/>
    </xf>
    <xf numFmtId="0" fontId="15" fillId="2" borderId="47" xfId="0" applyFont="1" applyFill="1" applyBorder="1" applyAlignment="1">
      <alignment horizontal="center" vertical="center" wrapText="1"/>
    </xf>
    <xf numFmtId="0" fontId="15" fillId="0" borderId="67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 wrapText="1"/>
    </xf>
    <xf numFmtId="3" fontId="23" fillId="0" borderId="33" xfId="0" applyNumberFormat="1" applyFont="1" applyBorder="1" applyAlignment="1">
      <alignment horizontal="right" vertical="center" wrapText="1" indent="1"/>
    </xf>
    <xf numFmtId="3" fontId="23" fillId="0" borderId="35" xfId="0" applyNumberFormat="1" applyFont="1" applyBorder="1" applyAlignment="1">
      <alignment horizontal="right" vertical="center" wrapText="1" indent="1"/>
    </xf>
    <xf numFmtId="3" fontId="17" fillId="0" borderId="33" xfId="0" applyNumberFormat="1" applyFont="1" applyBorder="1" applyAlignment="1">
      <alignment horizontal="right" vertical="center" wrapText="1" indent="1"/>
    </xf>
    <xf numFmtId="3" fontId="17" fillId="0" borderId="35" xfId="0" applyNumberFormat="1" applyFont="1" applyBorder="1" applyAlignment="1">
      <alignment horizontal="right" vertical="center" wrapText="1" indent="1"/>
    </xf>
    <xf numFmtId="0" fontId="9" fillId="0" borderId="1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 wrapText="1" indent="1"/>
    </xf>
    <xf numFmtId="0" fontId="9" fillId="0" borderId="3" xfId="0" applyFont="1" applyBorder="1" applyAlignment="1">
      <alignment horizontal="left" vertical="center" wrapText="1" indent="1"/>
    </xf>
    <xf numFmtId="0" fontId="5" fillId="0" borderId="144" xfId="0" applyFont="1" applyBorder="1" applyAlignment="1">
      <alignment horizontal="center" vertical="center" wrapText="1"/>
    </xf>
    <xf numFmtId="41" fontId="9" fillId="0" borderId="3" xfId="0" applyNumberFormat="1" applyFont="1" applyBorder="1" applyAlignment="1">
      <alignment horizontal="left" vertical="center" wrapText="1" indent="1"/>
    </xf>
    <xf numFmtId="0" fontId="16" fillId="0" borderId="0" xfId="0" applyFont="1" applyBorder="1" applyAlignment="1">
      <alignment horizontal="left" vertical="center"/>
    </xf>
    <xf numFmtId="0" fontId="10" fillId="0" borderId="138" xfId="0" applyFont="1" applyBorder="1" applyAlignment="1">
      <alignment horizontal="center" vertical="center" wrapText="1"/>
    </xf>
    <xf numFmtId="0" fontId="12" fillId="0" borderId="139" xfId="0" applyFont="1" applyBorder="1" applyAlignment="1">
      <alignment horizontal="center" vertical="center" wrapText="1"/>
    </xf>
    <xf numFmtId="0" fontId="12" fillId="0" borderId="140" xfId="0" applyFont="1" applyBorder="1" applyAlignment="1">
      <alignment horizontal="center" vertical="center" wrapText="1"/>
    </xf>
    <xf numFmtId="3" fontId="12" fillId="0" borderId="139" xfId="0" applyNumberFormat="1" applyFont="1" applyBorder="1" applyAlignment="1">
      <alignment horizontal="right" vertical="center" wrapText="1"/>
    </xf>
    <xf numFmtId="3" fontId="12" fillId="0" borderId="140" xfId="0" applyNumberFormat="1" applyFont="1" applyBorder="1" applyAlignment="1">
      <alignment horizontal="right" vertical="center" wrapText="1"/>
    </xf>
    <xf numFmtId="0" fontId="10" fillId="0" borderId="139" xfId="0" applyFont="1" applyBorder="1" applyAlignment="1">
      <alignment horizontal="right" vertical="center" wrapText="1"/>
    </xf>
    <xf numFmtId="0" fontId="10" fillId="0" borderId="141" xfId="0" applyFont="1" applyBorder="1" applyAlignment="1">
      <alignment horizontal="right" vertical="center" wrapText="1"/>
    </xf>
    <xf numFmtId="0" fontId="10" fillId="0" borderId="140" xfId="0" applyFont="1" applyBorder="1" applyAlignment="1">
      <alignment horizontal="right" vertical="center" wrapText="1"/>
    </xf>
    <xf numFmtId="0" fontId="10" fillId="0" borderId="145" xfId="0" applyFont="1" applyBorder="1" applyAlignment="1">
      <alignment horizontal="left" vertical="center" wrapText="1" indent="1"/>
    </xf>
    <xf numFmtId="3" fontId="7" fillId="0" borderId="146" xfId="0" applyNumberFormat="1" applyFont="1" applyBorder="1" applyAlignment="1">
      <alignment horizontal="right" vertical="center" wrapText="1" indent="1"/>
    </xf>
    <xf numFmtId="3" fontId="7" fillId="0" borderId="147" xfId="0" applyNumberFormat="1" applyFont="1" applyBorder="1" applyAlignment="1">
      <alignment horizontal="right" vertical="center" wrapText="1" indent="1"/>
    </xf>
    <xf numFmtId="0" fontId="7" fillId="0" borderId="99" xfId="0" applyFont="1" applyBorder="1" applyAlignment="1">
      <alignment horizontal="center" vertical="center" wrapText="1"/>
    </xf>
    <xf numFmtId="0" fontId="7" fillId="0" borderId="148" xfId="0" applyFont="1" applyBorder="1" applyAlignment="1">
      <alignment horizontal="left" vertical="center" wrapText="1" indent="1"/>
    </xf>
    <xf numFmtId="3" fontId="7" fillId="0" borderId="149" xfId="0" applyNumberFormat="1" applyFont="1" applyBorder="1" applyAlignment="1">
      <alignment horizontal="right" vertical="center" wrapText="1" indent="1"/>
    </xf>
    <xf numFmtId="3" fontId="7" fillId="0" borderId="150" xfId="0" applyNumberFormat="1" applyFont="1" applyBorder="1" applyAlignment="1">
      <alignment horizontal="right" vertical="center" wrapText="1" indent="1"/>
    </xf>
    <xf numFmtId="3" fontId="7" fillId="0" borderId="149" xfId="0" applyNumberFormat="1" applyFont="1" applyBorder="1" applyAlignment="1">
      <alignment horizontal="right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right" vertical="center" wrapText="1"/>
    </xf>
    <xf numFmtId="0" fontId="7" fillId="0" borderId="150" xfId="0" applyFont="1" applyBorder="1" applyAlignment="1">
      <alignment horizontal="left" vertical="center" wrapText="1"/>
    </xf>
    <xf numFmtId="3" fontId="7" fillId="0" borderId="86" xfId="0" applyNumberFormat="1" applyFont="1" applyBorder="1" applyAlignment="1">
      <alignment horizontal="right" vertical="center" wrapText="1" indent="1"/>
    </xf>
    <xf numFmtId="3" fontId="7" fillId="0" borderId="87" xfId="0" applyNumberFormat="1" applyFont="1" applyBorder="1" applyAlignment="1">
      <alignment horizontal="right" vertical="center" wrapText="1" indent="1"/>
    </xf>
    <xf numFmtId="3" fontId="7" fillId="0" borderId="98" xfId="0" applyNumberFormat="1" applyFont="1" applyBorder="1" applyAlignment="1">
      <alignment horizontal="right" vertical="center" wrapText="1" indent="1"/>
    </xf>
    <xf numFmtId="3" fontId="7" fillId="0" borderId="97" xfId="0" applyNumberFormat="1" applyFont="1" applyBorder="1" applyAlignment="1">
      <alignment horizontal="right" vertical="center" wrapText="1" indent="1"/>
    </xf>
    <xf numFmtId="41" fontId="7" fillId="0" borderId="114" xfId="0" applyNumberFormat="1" applyFont="1" applyBorder="1" applyAlignment="1">
      <alignment horizontal="left" vertical="center" wrapText="1" indent="1"/>
    </xf>
    <xf numFmtId="41" fontId="7" fillId="0" borderId="85" xfId="0" applyNumberFormat="1" applyFont="1" applyBorder="1" applyAlignment="1">
      <alignment horizontal="left" vertical="center" wrapText="1" indent="1"/>
    </xf>
  </cellXfs>
  <cellStyles count="164">
    <cellStyle name="쉼표 [0]" xfId="1" builtinId="6"/>
    <cellStyle name="쉼표 [0] 10 4" xfId="3" xr:uid="{00000000-0005-0000-0000-000001000000}"/>
    <cellStyle name="쉼표 [0] 10 4 2" xfId="16" xr:uid="{6E64ED92-021F-4296-A715-C756F93F121D}"/>
    <cellStyle name="쉼표 [0] 10 4 2 2" xfId="24" xr:uid="{5D8CC4D1-3554-42F7-AEF6-48639A2C5591}"/>
    <cellStyle name="쉼표 [0] 10 4 2 2 2" xfId="40" xr:uid="{C3B913A3-1F62-44B0-BC77-BAD08BE19318}"/>
    <cellStyle name="쉼표 [0] 10 4 2 2 2 2" xfId="88" xr:uid="{1BF728DB-2B5B-491B-AB62-23EB25EDF2E5}"/>
    <cellStyle name="쉼표 [0] 10 4 2 2 2 2 2" xfId="161" xr:uid="{E0045BD9-EA0C-419A-A930-E4410D7EC2F0}"/>
    <cellStyle name="쉼표 [0] 10 4 2 2 2 3" xfId="114" xr:uid="{9D6F0CEA-5E9E-442A-AC3D-2F885B62AFB1}"/>
    <cellStyle name="쉼표 [0] 10 4 2 2 3" xfId="56" xr:uid="{8F8910DC-1639-48B1-8DD7-29413AB06ED9}"/>
    <cellStyle name="쉼표 [0] 10 4 2 2 3 2" xfId="130" xr:uid="{92F7C605-E539-4B13-BBCE-0930AFD3CAFB}"/>
    <cellStyle name="쉼표 [0] 10 4 2 2 4" xfId="72" xr:uid="{6D1AC785-1467-4153-BABF-F43DC15C7DD6}"/>
    <cellStyle name="쉼표 [0] 10 4 2 2 4 2" xfId="145" xr:uid="{6BB6D85D-66EB-43B8-AD8F-8D5F5E26C80C}"/>
    <cellStyle name="쉼표 [0] 10 4 2 2 5" xfId="98" xr:uid="{5C3FF058-897B-42C9-9760-83AB05F959A0}"/>
    <cellStyle name="쉼표 [0] 10 4 2 3" xfId="32" xr:uid="{2EAF0653-D7B7-41EE-8076-1AE7A0CE14D0}"/>
    <cellStyle name="쉼표 [0] 10 4 2 3 2" xfId="80" xr:uid="{85B66CC7-DF44-453E-82A7-790F62A95A19}"/>
    <cellStyle name="쉼표 [0] 10 4 2 3 2 2" xfId="153" xr:uid="{6D788521-59CB-4426-8AAB-BC69894B8C48}"/>
    <cellStyle name="쉼표 [0] 10 4 2 3 3" xfId="106" xr:uid="{E7184B02-F118-4C5D-94A4-9A20FF41DAA9}"/>
    <cellStyle name="쉼표 [0] 10 4 2 4" xfId="48" xr:uid="{F6C49C95-3B5E-4538-BDE3-EC41EA3E2929}"/>
    <cellStyle name="쉼표 [0] 10 4 2 4 2" xfId="122" xr:uid="{B7B139BE-95E8-415B-A6B1-92264540B9CF}"/>
    <cellStyle name="쉼표 [0] 10 4 2 5" xfId="64" xr:uid="{65F972A3-4BEA-4D5E-A021-3B1A7B91864B}"/>
    <cellStyle name="쉼표 [0] 10 4 2 5 2" xfId="137" xr:uid="{BE6EBCFE-0AF0-40AB-A540-CEFB55E768EF}"/>
    <cellStyle name="쉼표 [0] 10 4 2 6" xfId="92" xr:uid="{A8E5DAA5-76CC-408C-B2AF-14ABCCF86607}"/>
    <cellStyle name="쉼표 [0] 10 4 3" xfId="20" xr:uid="{9C4CA77F-A09E-4015-B8F3-5F7A3FA51283}"/>
    <cellStyle name="쉼표 [0] 10 4 3 2" xfId="36" xr:uid="{F2672C89-8D1C-4F02-AA23-FA33B42525B1}"/>
    <cellStyle name="쉼표 [0] 10 4 3 2 2" xfId="84" xr:uid="{17D48880-83C2-475D-B2C4-360A8CBC7CE2}"/>
    <cellStyle name="쉼표 [0] 10 4 3 2 2 2" xfId="157" xr:uid="{582FC086-B2A8-4DAA-80E0-F3F412507B87}"/>
    <cellStyle name="쉼표 [0] 10 4 3 2 3" xfId="110" xr:uid="{B4568258-73C6-4277-B304-D84F636E5DF6}"/>
    <cellStyle name="쉼표 [0] 10 4 3 3" xfId="52" xr:uid="{2AC1DA29-38B0-4589-ACC6-6516A778527B}"/>
    <cellStyle name="쉼표 [0] 10 4 3 3 2" xfId="126" xr:uid="{1529CB5D-C404-4BEE-A9BC-3584E6103934}"/>
    <cellStyle name="쉼표 [0] 10 4 3 4" xfId="68" xr:uid="{820B41B2-EB9D-4ADD-9A0B-E2C83CE8DEE0}"/>
    <cellStyle name="쉼표 [0] 10 4 3 4 2" xfId="141" xr:uid="{44045F72-6D5E-4FFD-9FF7-51D59274A1D7}"/>
    <cellStyle name="쉼표 [0] 10 4 3 5" xfId="95" xr:uid="{98FFBE90-88AD-4A2A-AEF0-D96013BF3527}"/>
    <cellStyle name="쉼표 [0] 10 4 4" xfId="28" xr:uid="{E5428548-F230-4438-A5DC-5876A5207BF5}"/>
    <cellStyle name="쉼표 [0] 10 4 4 2" xfId="76" xr:uid="{375D40A3-21F8-4939-AFBF-0CC04EC300F1}"/>
    <cellStyle name="쉼표 [0] 10 4 4 2 2" xfId="149" xr:uid="{CDD650C2-A78A-4AB4-928F-F56B7415130A}"/>
    <cellStyle name="쉼표 [0] 10 4 4 3" xfId="102" xr:uid="{EE5BBF82-FFB2-4C08-96B8-1C07180F7048}"/>
    <cellStyle name="쉼표 [0] 10 4 5" xfId="44" xr:uid="{8CF0018E-F9D0-4826-8E78-FC6FC291A8C4}"/>
    <cellStyle name="쉼표 [0] 10 4 5 2" xfId="118" xr:uid="{7EC3070D-0B18-45A6-BE1C-70CA2E4014D5}"/>
    <cellStyle name="쉼표 [0] 10 4 6" xfId="60" xr:uid="{90939DD0-CF14-4CAD-B092-DF0E004474E3}"/>
    <cellStyle name="쉼표 [0] 10 4 6 2" xfId="133" xr:uid="{017F9FC1-BF09-4188-92A4-89DE9419671D}"/>
    <cellStyle name="쉼표 [0] 10 4 7" xfId="12" xr:uid="{FD0D3BBA-25E9-4FE1-978F-EB4A8AC58869}"/>
    <cellStyle name="쉼표 [0] 2" xfId="7" xr:uid="{00000000-0005-0000-0000-000002000000}"/>
    <cellStyle name="쉼표 [0] 2 2" xfId="18" xr:uid="{AC511A8B-4F19-43FC-9D7B-7731A2C1B955}"/>
    <cellStyle name="쉼표 [0] 2 2 2" xfId="26" xr:uid="{EEB62D0D-1419-4BCF-B0FD-DD7A9A1C1EDD}"/>
    <cellStyle name="쉼표 [0] 2 2 2 2" xfId="42" xr:uid="{50DF0B0C-ECA3-4C5F-804A-81DF30E4B1F4}"/>
    <cellStyle name="쉼표 [0] 2 2 2 2 2" xfId="90" xr:uid="{90DE6255-56C4-4543-9B2B-104DA0D1AD8B}"/>
    <cellStyle name="쉼표 [0] 2 2 2 2 2 2" xfId="163" xr:uid="{4450BCAB-A197-4407-88CF-DCE021F75C10}"/>
    <cellStyle name="쉼표 [0] 2 2 2 2 3" xfId="116" xr:uid="{0DD7B516-1CEE-4D52-BB99-5410B3C80A38}"/>
    <cellStyle name="쉼표 [0] 2 2 2 3" xfId="58" xr:uid="{0A8E05AF-8453-49DA-8D10-168C61EC93AE}"/>
    <cellStyle name="쉼표 [0] 2 2 2 3 2" xfId="132" xr:uid="{53A7FDE7-5B2A-49B7-9B40-0698FA225F95}"/>
    <cellStyle name="쉼표 [0] 2 2 2 4" xfId="74" xr:uid="{C84EFA8E-32A8-468C-91D8-3D5B2C01B29D}"/>
    <cellStyle name="쉼표 [0] 2 2 2 4 2" xfId="147" xr:uid="{08AC5CEF-6540-4ED5-96F1-5E8DD590C373}"/>
    <cellStyle name="쉼표 [0] 2 2 2 5" xfId="100" xr:uid="{8F76DF02-B158-4023-8E9B-B90ECFE6ED87}"/>
    <cellStyle name="쉼표 [0] 2 2 3" xfId="34" xr:uid="{CFF4ACC6-5ABC-4EB6-83B6-10EF72932913}"/>
    <cellStyle name="쉼표 [0] 2 2 3 2" xfId="82" xr:uid="{6CF0A3FA-C390-4FCD-8456-193EB75BCF6F}"/>
    <cellStyle name="쉼표 [0] 2 2 3 2 2" xfId="155" xr:uid="{CA3ADAEC-7B78-4A36-8982-2DFBC45902B2}"/>
    <cellStyle name="쉼표 [0] 2 2 3 3" xfId="108" xr:uid="{61B7F498-3569-498A-8193-E45542FCD65B}"/>
    <cellStyle name="쉼표 [0] 2 2 4" xfId="50" xr:uid="{63FD1A16-D9B7-4ECA-9A5F-39A190A8634F}"/>
    <cellStyle name="쉼표 [0] 2 2 4 2" xfId="124" xr:uid="{D3471335-F528-4F00-BA5B-CF1DEDA64ABC}"/>
    <cellStyle name="쉼표 [0] 2 2 5" xfId="66" xr:uid="{648DBD42-5E6E-42EF-BDFD-D13AB6A83139}"/>
    <cellStyle name="쉼표 [0] 2 2 5 2" xfId="139" xr:uid="{B3141152-D7D6-49F3-9F9E-3D804EE02BAD}"/>
    <cellStyle name="쉼표 [0] 2 2 6" xfId="94" xr:uid="{CCFC059E-BD64-43FC-8332-133BCAAD6107}"/>
    <cellStyle name="쉼표 [0] 2 3" xfId="22" xr:uid="{634EF214-FE55-4860-81CC-F5E3AD869086}"/>
    <cellStyle name="쉼표 [0] 2 3 2" xfId="38" xr:uid="{93419252-771F-4A96-A44E-EC6EA79EF84D}"/>
    <cellStyle name="쉼표 [0] 2 3 2 2" xfId="86" xr:uid="{21ECCFC7-6FAA-4767-9AB1-AC986A260865}"/>
    <cellStyle name="쉼표 [0] 2 3 2 2 2" xfId="159" xr:uid="{9C998FBB-44CA-42B0-97CB-64C90F81D312}"/>
    <cellStyle name="쉼표 [0] 2 3 2 3" xfId="112" xr:uid="{6DCB6676-081B-4623-A168-50735D0FD27C}"/>
    <cellStyle name="쉼표 [0] 2 3 3" xfId="54" xr:uid="{47574F6D-254C-4D81-AF55-FE7E4F3E7CDD}"/>
    <cellStyle name="쉼표 [0] 2 3 3 2" xfId="128" xr:uid="{AA57FA3A-E600-4457-85BB-2717F76D4855}"/>
    <cellStyle name="쉼표 [0] 2 3 4" xfId="70" xr:uid="{AA1E542E-046A-4AC8-9485-C01C4CE5CD53}"/>
    <cellStyle name="쉼표 [0] 2 3 4 2" xfId="143" xr:uid="{A516E9DE-AB3D-4FEA-8B9E-C14F05A69BB3}"/>
    <cellStyle name="쉼표 [0] 2 3 5" xfId="97" xr:uid="{65FA28B3-2A50-42AC-901E-ED33498F9D88}"/>
    <cellStyle name="쉼표 [0] 2 4" xfId="30" xr:uid="{7AEA58CF-9365-4D7A-85B1-0B14288DEF28}"/>
    <cellStyle name="쉼표 [0] 2 4 2" xfId="78" xr:uid="{B4BA50C1-0AAC-43E7-9A5B-35B9DBA10CCF}"/>
    <cellStyle name="쉼표 [0] 2 4 2 2" xfId="151" xr:uid="{D81E0271-3ED6-4FD2-A32F-EFF612EDBC00}"/>
    <cellStyle name="쉼표 [0] 2 4 3" xfId="104" xr:uid="{4CDDBB55-80C9-4683-BDD9-D802D015C95A}"/>
    <cellStyle name="쉼표 [0] 2 5" xfId="46" xr:uid="{9B3D8686-3B62-4BD6-BF55-75C663E9839D}"/>
    <cellStyle name="쉼표 [0] 2 5 2" xfId="120" xr:uid="{DBA8E180-649A-42BA-AFB5-853B9E528C19}"/>
    <cellStyle name="쉼표 [0] 2 6" xfId="62" xr:uid="{57C1B7AE-D0C6-46CD-A8A3-07D827D1BC87}"/>
    <cellStyle name="쉼표 [0] 2 6 2" xfId="135" xr:uid="{7C663351-0BE9-40FF-B802-DBA330C78718}"/>
    <cellStyle name="쉼표 [0] 2 7" xfId="14" xr:uid="{D8CA2216-29BD-4689-8845-913598678C1B}"/>
    <cellStyle name="쉼표 [0] 3" xfId="15" xr:uid="{EDDAB78C-2650-4C45-B0C2-CFAF91D7AA37}"/>
    <cellStyle name="쉼표 [0] 3 2" xfId="9" xr:uid="{178A25C5-6E98-4CE6-A980-F530761FEEFE}"/>
    <cellStyle name="쉼표 [0] 3 2 2" xfId="39" xr:uid="{72E7CE1F-B236-40C6-9177-0A9EC2267F0E}"/>
    <cellStyle name="쉼표 [0] 3 2 2 2" xfId="87" xr:uid="{9054DE97-11B5-466F-800A-B0C65F8267C6}"/>
    <cellStyle name="쉼표 [0] 3 2 2 2 2" xfId="160" xr:uid="{D2318741-7346-43DA-8CC6-0F7D54B1504C}"/>
    <cellStyle name="쉼표 [0] 3 2 2 3" xfId="113" xr:uid="{A9432CF7-F7F3-4054-A9E2-E4B166C21C32}"/>
    <cellStyle name="쉼표 [0] 3 2 3" xfId="55" xr:uid="{E253CF9C-EE7E-46BA-A614-621EFDFC2B50}"/>
    <cellStyle name="쉼표 [0] 3 2 3 2" xfId="129" xr:uid="{896F02D6-69D7-487B-AA07-EBBBE7507597}"/>
    <cellStyle name="쉼표 [0] 3 2 4" xfId="71" xr:uid="{93CE3681-1211-474D-B921-A35AC1F83AD8}"/>
    <cellStyle name="쉼표 [0] 3 2 4 2" xfId="144" xr:uid="{B24C1A01-4BD1-47B7-AF7C-1F3202300157}"/>
    <cellStyle name="쉼표 [0] 3 2 5" xfId="23" xr:uid="{641ED222-48CD-455A-94C4-D8F417463208}"/>
    <cellStyle name="쉼표 [0] 3 3" xfId="31" xr:uid="{83F5A2BB-60B4-4E07-9951-FC9896967DDB}"/>
    <cellStyle name="쉼표 [0] 3 3 2" xfId="79" xr:uid="{F88D4418-101B-477C-ADE5-4C40A42B305D}"/>
    <cellStyle name="쉼표 [0] 3 3 2 2" xfId="152" xr:uid="{A1C4A02D-DEB8-4919-BC12-D478C96EB7CF}"/>
    <cellStyle name="쉼표 [0] 3 3 3" xfId="105" xr:uid="{B3DDD671-0BE0-4E1C-ADE1-D2D498D218B7}"/>
    <cellStyle name="쉼표 [0] 3 4" xfId="47" xr:uid="{BD22F571-E362-4C70-9591-D8671C7E3F3D}"/>
    <cellStyle name="쉼표 [0] 3 4 2" xfId="121" xr:uid="{74896566-017E-489A-B986-D5A668F498C3}"/>
    <cellStyle name="쉼표 [0] 3 5" xfId="63" xr:uid="{0BD204DA-DAB4-47B2-8FBD-6E766E2E95E3}"/>
    <cellStyle name="쉼표 [0] 3 5 2" xfId="136" xr:uid="{AC3DD70F-7933-41E3-8CF8-C55E322EC15E}"/>
    <cellStyle name="쉼표 [0] 3 6" xfId="91" xr:uid="{AFB209A1-0872-4709-8BD7-394B58481ECF}"/>
    <cellStyle name="쉼표 [0] 4" xfId="8" xr:uid="{D3ED0C30-DD17-4BA9-922F-CF41C0681DC9}"/>
    <cellStyle name="쉼표 [0] 4 2" xfId="35" xr:uid="{49FF032F-4607-4514-9BB7-27787EA34F6E}"/>
    <cellStyle name="쉼표 [0] 4 2 2" xfId="83" xr:uid="{78CF7ABE-9110-49C5-A0B3-9E9CB18AC0C3}"/>
    <cellStyle name="쉼표 [0] 4 2 2 2" xfId="156" xr:uid="{03A98A92-DD53-4280-8820-EF7FC57FC945}"/>
    <cellStyle name="쉼표 [0] 4 2 3" xfId="109" xr:uid="{926EE19E-9E6D-42D7-843B-808DA6E55A57}"/>
    <cellStyle name="쉼표 [0] 4 3" xfId="51" xr:uid="{9F6A42B8-210B-47B2-8EA3-4330129EAC90}"/>
    <cellStyle name="쉼표 [0] 4 3 2" xfId="125" xr:uid="{48D24357-228A-4A08-8BC6-1B6695014AA2}"/>
    <cellStyle name="쉼표 [0] 4 4" xfId="67" xr:uid="{792EB2D2-9E31-4D64-84CC-E98099F6281F}"/>
    <cellStyle name="쉼표 [0] 4 4 2" xfId="140" xr:uid="{0E8D6A3C-7423-403C-BC56-88A6605626D0}"/>
    <cellStyle name="쉼표 [0] 4 5" xfId="19" xr:uid="{F61D8385-05CF-405C-A332-A944CD4F193B}"/>
    <cellStyle name="쉼표 [0] 5" xfId="27" xr:uid="{E538BC81-227E-440F-82EE-F3A5864E3C7E}"/>
    <cellStyle name="쉼표 [0] 5 2" xfId="75" xr:uid="{AEF2C203-8EE2-439E-8506-6650516BBA8D}"/>
    <cellStyle name="쉼표 [0] 5 2 2" xfId="148" xr:uid="{12E2F22F-9D00-49D0-960A-FD3CA3BBFACF}"/>
    <cellStyle name="쉼표 [0] 5 3" xfId="101" xr:uid="{819D27FB-EBCD-432F-B800-C05AD4F59387}"/>
    <cellStyle name="쉼표 [0] 6" xfId="43" xr:uid="{1A42B1AE-DB2F-4B97-A82D-D025FBCB9025}"/>
    <cellStyle name="쉼표 [0] 6 2" xfId="117" xr:uid="{7BA3A345-5F83-4039-AD32-38A0899F7808}"/>
    <cellStyle name="쉼표 [0] 7" xfId="10" xr:uid="{F177FE5B-09A6-48B9-8479-077971386914}"/>
    <cellStyle name="쉼표 [0] 7 2" xfId="59" xr:uid="{BD6731BB-942F-4991-89C2-6F233900625B}"/>
    <cellStyle name="쉼표 [0] 8" xfId="11" xr:uid="{531F41D3-6FBE-4367-A0CE-C6DD4FE78A33}"/>
    <cellStyle name="통화 [0] 2" xfId="4" xr:uid="{00000000-0005-0000-0000-000003000000}"/>
    <cellStyle name="통화 [0] 2 2" xfId="17" xr:uid="{0ADE75DD-77BA-4E83-8A1B-BAE685B66080}"/>
    <cellStyle name="통화 [0] 2 2 2" xfId="25" xr:uid="{9C64CFC6-F8F7-4B14-873A-1F85F8223C26}"/>
    <cellStyle name="통화 [0] 2 2 2 2" xfId="41" xr:uid="{702D72D4-E09C-417E-B767-56F3C19C1690}"/>
    <cellStyle name="통화 [0] 2 2 2 2 2" xfId="89" xr:uid="{5DA37676-56A2-4A30-B53D-71576224F55E}"/>
    <cellStyle name="통화 [0] 2 2 2 2 2 2" xfId="162" xr:uid="{8D7E3967-C299-4DFC-BB0B-53EE860E4EFC}"/>
    <cellStyle name="통화 [0] 2 2 2 2 3" xfId="115" xr:uid="{50130234-CC2D-4DD2-BD36-B864994EC0FA}"/>
    <cellStyle name="통화 [0] 2 2 2 3" xfId="57" xr:uid="{160861AF-FD0E-4D92-B981-8F634412E19C}"/>
    <cellStyle name="통화 [0] 2 2 2 3 2" xfId="131" xr:uid="{BDB444F4-9EC0-4FEB-9BC6-86307AF32560}"/>
    <cellStyle name="통화 [0] 2 2 2 4" xfId="73" xr:uid="{5C76FED9-6619-4335-AB5D-F64A23277695}"/>
    <cellStyle name="통화 [0] 2 2 2 4 2" xfId="146" xr:uid="{6B01B3F9-1E0F-4E35-8A40-1C1739AE2D3C}"/>
    <cellStyle name="통화 [0] 2 2 2 5" xfId="99" xr:uid="{D024BB90-3380-4889-B1CE-9A8011DD6A68}"/>
    <cellStyle name="통화 [0] 2 2 3" xfId="33" xr:uid="{70E992FA-5BD8-4A4A-B130-31939A274F75}"/>
    <cellStyle name="통화 [0] 2 2 3 2" xfId="81" xr:uid="{AADF75A9-4EE5-4119-A612-F8AAB1D93F8F}"/>
    <cellStyle name="통화 [0] 2 2 3 2 2" xfId="154" xr:uid="{3FBAD531-1FBA-4A85-AA9F-570F693F53EF}"/>
    <cellStyle name="통화 [0] 2 2 3 3" xfId="107" xr:uid="{C4E03062-F8E5-41B9-9144-8D06E5A9DB24}"/>
    <cellStyle name="통화 [0] 2 2 4" xfId="49" xr:uid="{498D66C8-3FF8-4135-8041-BF4C04470D9A}"/>
    <cellStyle name="통화 [0] 2 2 4 2" xfId="123" xr:uid="{1975B094-0E63-4C38-A622-7C0F02EF7098}"/>
    <cellStyle name="통화 [0] 2 2 5" xfId="65" xr:uid="{A467C98D-C45E-4712-BA96-E772982FD374}"/>
    <cellStyle name="통화 [0] 2 2 5 2" xfId="138" xr:uid="{94756411-D2A0-4B3C-AB91-7C38D20BBE83}"/>
    <cellStyle name="통화 [0] 2 2 6" xfId="93" xr:uid="{4740EDCA-19AA-42D9-BAFB-14ECA7374C40}"/>
    <cellStyle name="통화 [0] 2 3" xfId="21" xr:uid="{C21CE0D9-EC51-432E-AE7C-39849293AB7A}"/>
    <cellStyle name="통화 [0] 2 3 2" xfId="37" xr:uid="{EC71A327-3611-4CD2-83D4-242532344052}"/>
    <cellStyle name="통화 [0] 2 3 2 2" xfId="85" xr:uid="{5226A718-1A91-49F7-96A9-6E0854482F8E}"/>
    <cellStyle name="통화 [0] 2 3 2 2 2" xfId="158" xr:uid="{A4350971-4B83-4345-BDC7-337B1BB837FD}"/>
    <cellStyle name="통화 [0] 2 3 2 3" xfId="111" xr:uid="{5D27C89E-5F84-4959-AF9D-74034064198E}"/>
    <cellStyle name="통화 [0] 2 3 3" xfId="53" xr:uid="{6BEBB82D-2411-4307-91B2-516CE5BCFEE9}"/>
    <cellStyle name="통화 [0] 2 3 3 2" xfId="127" xr:uid="{4B23009F-C36D-4F94-96AA-61774D8D58DE}"/>
    <cellStyle name="통화 [0] 2 3 4" xfId="69" xr:uid="{170F25FD-5B45-4DFE-9E5D-1CAD0D3F4F26}"/>
    <cellStyle name="통화 [0] 2 3 4 2" xfId="142" xr:uid="{7A198628-6713-475E-B81F-6463540827BF}"/>
    <cellStyle name="통화 [0] 2 3 5" xfId="96" xr:uid="{F1294B7D-570B-4B4F-BEF0-791B7626BBFB}"/>
    <cellStyle name="통화 [0] 2 4" xfId="29" xr:uid="{40455BCF-BECF-4818-B875-63DC1FD156B5}"/>
    <cellStyle name="통화 [0] 2 4 2" xfId="77" xr:uid="{5A331E21-B2B2-4CB5-BF63-2FEE46686508}"/>
    <cellStyle name="통화 [0] 2 4 2 2" xfId="150" xr:uid="{465577B5-CE76-41BB-8D65-1F20CA66DF19}"/>
    <cellStyle name="통화 [0] 2 4 3" xfId="103" xr:uid="{7D5529F8-3B4E-4F12-9AB0-0057C9D611B8}"/>
    <cellStyle name="통화 [0] 2 5" xfId="45" xr:uid="{C6E86ED1-37B4-48CD-8C0E-79BB77B4B0E0}"/>
    <cellStyle name="통화 [0] 2 5 2" xfId="119" xr:uid="{78799A77-C94F-4B82-9C51-A9B3FB77BB30}"/>
    <cellStyle name="통화 [0] 2 6" xfId="61" xr:uid="{A8068E10-FB7A-479E-8CC1-666B2F7F35CA}"/>
    <cellStyle name="통화 [0] 2 6 2" xfId="134" xr:uid="{E2F5E51A-33AD-4B9D-A3F6-32B2F73BBB5C}"/>
    <cellStyle name="통화 [0] 2 7" xfId="13" xr:uid="{A8A92BA6-EAA3-4862-941F-A4BCDA39FADD}"/>
    <cellStyle name="표준" xfId="0" builtinId="0"/>
    <cellStyle name="표준 10" xfId="2" xr:uid="{00000000-0005-0000-0000-000005000000}"/>
    <cellStyle name="표준 2" xfId="5" xr:uid="{00000000-0005-0000-0000-000006000000}"/>
    <cellStyle name="표준 4" xfId="6" xr:uid="{00000000-0005-0000-0000-000007000000}"/>
  </cellStyles>
  <dxfs count="0"/>
  <tableStyles count="0" defaultTableStyle="TableStyleMedium2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308721</xdr:colOff>
      <xdr:row>6</xdr:row>
      <xdr:rowOff>124385</xdr:rowOff>
    </xdr:from>
    <xdr:to>
      <xdr:col>9</xdr:col>
      <xdr:colOff>333376</xdr:colOff>
      <xdr:row>10</xdr:row>
      <xdr:rowOff>33618</xdr:rowOff>
    </xdr:to>
    <xdr:pic>
      <xdr:nvPicPr>
        <xdr:cNvPr id="2" name="_x270535520">
          <a:extLst>
            <a:ext uri="{FF2B5EF4-FFF2-40B4-BE49-F238E27FC236}">
              <a16:creationId xmlns:a16="http://schemas.microsoft.com/office/drawing/2014/main" id="{93BBE27D-9A3E-4426-BE87-D7A34A25D4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alphaModFix amt="66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5496" y="1476935"/>
          <a:ext cx="1024780" cy="9188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308721</xdr:colOff>
      <xdr:row>6</xdr:row>
      <xdr:rowOff>124385</xdr:rowOff>
    </xdr:from>
    <xdr:to>
      <xdr:col>9</xdr:col>
      <xdr:colOff>333376</xdr:colOff>
      <xdr:row>10</xdr:row>
      <xdr:rowOff>33618</xdr:rowOff>
    </xdr:to>
    <xdr:pic>
      <xdr:nvPicPr>
        <xdr:cNvPr id="3" name="_x270535520">
          <a:extLst>
            <a:ext uri="{FF2B5EF4-FFF2-40B4-BE49-F238E27FC236}">
              <a16:creationId xmlns:a16="http://schemas.microsoft.com/office/drawing/2014/main" id="{D4382BF2-A270-47EB-A9A6-1100D7C89A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alphaModFix amt="66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5496" y="1476935"/>
          <a:ext cx="1024780" cy="9188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7FE99-033C-4529-9606-1E13D2416316}">
  <sheetPr>
    <pageSetUpPr fitToPage="1"/>
  </sheetPr>
  <dimension ref="A1:N250"/>
  <sheetViews>
    <sheetView tabSelected="1" topLeftCell="A124" workbookViewId="0">
      <selection activeCell="S131" sqref="S131"/>
    </sheetView>
  </sheetViews>
  <sheetFormatPr defaultRowHeight="16.5"/>
  <cols>
    <col min="1" max="1" width="3.5" customWidth="1"/>
    <col min="2" max="2" width="7.625" customWidth="1"/>
    <col min="3" max="3" width="23.875" customWidth="1"/>
    <col min="4" max="4" width="7.625" customWidth="1"/>
    <col min="5" max="5" width="9.375" customWidth="1"/>
    <col min="6" max="6" width="9.5" bestFit="1" customWidth="1"/>
    <col min="7" max="7" width="3.25" bestFit="1" customWidth="1"/>
    <col min="8" max="8" width="8.375" customWidth="1"/>
    <col min="9" max="9" width="4.5" customWidth="1"/>
    <col min="10" max="10" width="20.375" customWidth="1"/>
  </cols>
  <sheetData>
    <row r="1" spans="1:10" ht="17.25">
      <c r="A1" s="405" t="s">
        <v>225</v>
      </c>
      <c r="B1" s="405"/>
      <c r="C1" s="405"/>
      <c r="D1" s="405"/>
      <c r="E1" s="405"/>
      <c r="F1" s="405"/>
      <c r="G1" s="405"/>
      <c r="H1" s="405"/>
      <c r="I1" s="405"/>
      <c r="J1" s="405"/>
    </row>
    <row r="2" spans="1:10" ht="7.5" customHeight="1"/>
    <row r="3" spans="1:10" ht="25.5">
      <c r="A3" s="406" t="s">
        <v>34</v>
      </c>
      <c r="B3" s="406"/>
      <c r="C3" s="406"/>
      <c r="D3" s="406"/>
      <c r="E3" s="406"/>
      <c r="F3" s="406"/>
      <c r="G3" s="406"/>
      <c r="H3" s="406"/>
      <c r="I3" s="406"/>
      <c r="J3" s="406"/>
    </row>
    <row r="4" spans="1:10" ht="21.75" customHeight="1">
      <c r="A4" s="27"/>
      <c r="B4" s="27"/>
      <c r="C4" s="27"/>
      <c r="D4" s="27"/>
      <c r="E4" s="27"/>
      <c r="F4" s="27"/>
      <c r="G4" s="27"/>
      <c r="H4" s="27"/>
      <c r="I4" s="27"/>
      <c r="J4" s="27"/>
    </row>
    <row r="5" spans="1:10">
      <c r="A5" s="407" t="s">
        <v>42</v>
      </c>
      <c r="B5" s="407"/>
      <c r="C5" s="407"/>
      <c r="D5" s="407"/>
      <c r="E5" s="407"/>
      <c r="F5" s="407"/>
      <c r="G5" s="407"/>
      <c r="H5" s="407"/>
      <c r="I5" s="407"/>
      <c r="J5" s="407"/>
    </row>
    <row r="6" spans="1:10" ht="17.25">
      <c r="A6" s="28"/>
    </row>
    <row r="7" spans="1:10" ht="17.25">
      <c r="A7" s="408" t="s">
        <v>144</v>
      </c>
      <c r="B7" s="409"/>
      <c r="C7" s="409"/>
      <c r="D7" s="409"/>
      <c r="E7" s="409"/>
      <c r="F7" s="409"/>
      <c r="G7" s="409"/>
      <c r="H7" s="409"/>
      <c r="I7" s="409"/>
      <c r="J7" s="409"/>
    </row>
    <row r="8" spans="1:10" ht="19.5">
      <c r="A8" s="29"/>
    </row>
    <row r="9" spans="1:10" ht="26.25">
      <c r="A9" s="410" t="s">
        <v>35</v>
      </c>
      <c r="B9" s="410"/>
      <c r="C9" s="410"/>
      <c r="D9" s="410"/>
      <c r="E9" s="410"/>
      <c r="F9" s="410"/>
      <c r="G9" s="410"/>
      <c r="H9" s="410"/>
      <c r="I9" s="410"/>
      <c r="J9" s="410"/>
    </row>
    <row r="12" spans="1:10" ht="20.25">
      <c r="A12" s="411" t="s">
        <v>32</v>
      </c>
      <c r="B12" s="411"/>
      <c r="C12" s="411"/>
      <c r="D12" s="411"/>
      <c r="E12" s="411"/>
      <c r="F12" s="411"/>
      <c r="G12" s="411"/>
      <c r="H12" s="411"/>
      <c r="I12" s="411"/>
      <c r="J12" s="411"/>
    </row>
    <row r="13" spans="1:10" ht="19.5" customHeight="1">
      <c r="A13" s="22"/>
      <c r="B13" s="395" t="s">
        <v>143</v>
      </c>
      <c r="C13" s="396"/>
      <c r="D13" s="396"/>
      <c r="E13" s="396"/>
      <c r="F13" s="396"/>
      <c r="G13" s="396"/>
      <c r="H13" s="396"/>
      <c r="I13" s="396"/>
      <c r="J13" s="396"/>
    </row>
    <row r="14" spans="1:10" ht="19.5" customHeight="1">
      <c r="A14" s="22"/>
      <c r="B14" s="396" t="s">
        <v>33</v>
      </c>
      <c r="C14" s="396"/>
      <c r="D14" s="396"/>
      <c r="E14" s="396"/>
      <c r="F14" s="396"/>
      <c r="G14" s="396"/>
      <c r="H14" s="396"/>
      <c r="I14" s="396"/>
      <c r="J14" s="396"/>
    </row>
    <row r="15" spans="1:10" ht="19.5" customHeight="1">
      <c r="A15" s="22"/>
      <c r="B15" s="395" t="s">
        <v>43</v>
      </c>
      <c r="C15" s="396"/>
      <c r="D15" s="396"/>
      <c r="E15" s="396"/>
      <c r="F15" s="396"/>
      <c r="G15" s="396"/>
      <c r="H15" s="396"/>
      <c r="I15" s="396"/>
      <c r="J15" s="396"/>
    </row>
    <row r="16" spans="1:10" ht="19.5" customHeight="1">
      <c r="A16" s="22"/>
      <c r="B16" s="396" t="s">
        <v>41</v>
      </c>
      <c r="C16" s="396"/>
      <c r="D16" s="396"/>
      <c r="E16" s="396"/>
      <c r="F16" s="396"/>
      <c r="G16" s="396"/>
      <c r="H16" s="396"/>
      <c r="I16" s="396"/>
      <c r="J16" s="396"/>
    </row>
    <row r="17" spans="1:11" ht="3" customHeight="1">
      <c r="A17" s="22"/>
      <c r="B17" s="22"/>
      <c r="C17" s="22"/>
      <c r="D17" s="22"/>
      <c r="E17" s="22"/>
      <c r="F17" s="22"/>
      <c r="G17" s="22"/>
      <c r="H17" s="22"/>
      <c r="I17" s="22"/>
      <c r="J17" s="22"/>
    </row>
    <row r="18" spans="1:11" s="24" customFormat="1" ht="20.25">
      <c r="A18" s="397" t="s">
        <v>26</v>
      </c>
      <c r="B18" s="397"/>
      <c r="C18" s="397"/>
      <c r="D18" s="397"/>
      <c r="E18" s="397"/>
      <c r="F18" s="397"/>
      <c r="G18" s="397"/>
      <c r="H18" s="397"/>
      <c r="I18" s="397"/>
      <c r="J18" s="397"/>
    </row>
    <row r="19" spans="1:11" s="24" customFormat="1" ht="26.25" thickBot="1">
      <c r="A19" s="398" t="s">
        <v>36</v>
      </c>
      <c r="B19" s="399"/>
      <c r="C19" s="399"/>
      <c r="D19" s="399"/>
      <c r="E19" s="399"/>
      <c r="F19" s="399"/>
      <c r="G19" s="399"/>
      <c r="H19" s="399"/>
      <c r="I19" s="399"/>
      <c r="J19" s="399"/>
    </row>
    <row r="20" spans="1:11" ht="25.5" customHeight="1">
      <c r="A20" s="412" t="s">
        <v>27</v>
      </c>
      <c r="B20" s="413"/>
      <c r="C20" s="414" t="s">
        <v>28</v>
      </c>
      <c r="D20" s="415"/>
      <c r="E20" s="416" t="s">
        <v>29</v>
      </c>
      <c r="F20" s="417"/>
      <c r="G20" s="418" t="s">
        <v>30</v>
      </c>
      <c r="H20" s="418"/>
      <c r="I20" s="418"/>
      <c r="J20" s="33" t="s">
        <v>31</v>
      </c>
    </row>
    <row r="21" spans="1:11" ht="25.5" customHeight="1" thickBot="1">
      <c r="A21" s="419" t="s">
        <v>17</v>
      </c>
      <c r="B21" s="420"/>
      <c r="C21" s="421">
        <f>C22+C23+C24+C25</f>
        <v>85609695</v>
      </c>
      <c r="D21" s="422"/>
      <c r="E21" s="423">
        <f>E22+E23+E24+E25</f>
        <v>25322936</v>
      </c>
      <c r="F21" s="424"/>
      <c r="G21" s="392">
        <f>C21-E21</f>
        <v>60286759</v>
      </c>
      <c r="H21" s="393"/>
      <c r="I21" s="394"/>
      <c r="J21" s="26"/>
    </row>
    <row r="22" spans="1:11" ht="21" customHeight="1" thickTop="1">
      <c r="A22" s="376" t="s">
        <v>25</v>
      </c>
      <c r="B22" s="377"/>
      <c r="C22" s="378">
        <v>54772183</v>
      </c>
      <c r="D22" s="379"/>
      <c r="E22" s="380">
        <v>0</v>
      </c>
      <c r="F22" s="381"/>
      <c r="G22" s="382">
        <v>0</v>
      </c>
      <c r="H22" s="383"/>
      <c r="I22" s="384"/>
      <c r="J22" s="31"/>
    </row>
    <row r="23" spans="1:11" ht="23.25" customHeight="1">
      <c r="A23" s="385" t="s">
        <v>90</v>
      </c>
      <c r="B23" s="386"/>
      <c r="C23" s="387">
        <f>D52</f>
        <v>3962500</v>
      </c>
      <c r="D23" s="388"/>
      <c r="E23" s="389">
        <f>D102</f>
        <v>5608638</v>
      </c>
      <c r="F23" s="390"/>
      <c r="G23" s="391">
        <f>C22+C23-E23</f>
        <v>53126045</v>
      </c>
      <c r="H23" s="391"/>
      <c r="I23" s="391"/>
      <c r="J23" s="25"/>
    </row>
    <row r="24" spans="1:11" ht="23.25" customHeight="1">
      <c r="A24" s="385" t="s">
        <v>91</v>
      </c>
      <c r="B24" s="386"/>
      <c r="C24" s="387">
        <f>D119</f>
        <v>2785875</v>
      </c>
      <c r="D24" s="388"/>
      <c r="E24" s="389">
        <f>D149</f>
        <v>3986733</v>
      </c>
      <c r="F24" s="390"/>
      <c r="G24" s="391">
        <f>G23+C24-E24</f>
        <v>51925187</v>
      </c>
      <c r="H24" s="391"/>
      <c r="I24" s="391"/>
      <c r="J24" s="32"/>
    </row>
    <row r="25" spans="1:11" ht="23.25" customHeight="1" thickBot="1">
      <c r="A25" s="369" t="s">
        <v>92</v>
      </c>
      <c r="B25" s="370"/>
      <c r="C25" s="371">
        <f>D204</f>
        <v>24089137</v>
      </c>
      <c r="D25" s="372"/>
      <c r="E25" s="373">
        <f>D250</f>
        <v>15727565</v>
      </c>
      <c r="F25" s="374"/>
      <c r="G25" s="375">
        <f>G24+C25-E25</f>
        <v>60286759</v>
      </c>
      <c r="H25" s="375"/>
      <c r="I25" s="375"/>
      <c r="J25" s="34"/>
    </row>
    <row r="26" spans="1:11" s="23" customFormat="1" ht="7.5" customHeight="1">
      <c r="A26" s="30"/>
      <c r="B26" s="6"/>
      <c r="C26" s="6"/>
      <c r="D26" s="6"/>
      <c r="E26" s="6"/>
      <c r="F26" s="15"/>
      <c r="G26" s="6"/>
      <c r="H26" s="18"/>
      <c r="I26" s="6"/>
      <c r="J26" s="16"/>
    </row>
    <row r="27" spans="1:11" s="23" customFormat="1" ht="11.25" customHeight="1">
      <c r="A27" s="30"/>
      <c r="B27" s="6"/>
      <c r="C27" s="6"/>
      <c r="D27" s="6"/>
      <c r="E27" s="6"/>
      <c r="F27" s="15"/>
      <c r="G27" s="6"/>
      <c r="H27" s="18"/>
      <c r="I27" s="6"/>
      <c r="J27" s="16"/>
    </row>
    <row r="28" spans="1:11" ht="28.35" customHeight="1">
      <c r="A28" s="364" t="s">
        <v>93</v>
      </c>
      <c r="B28" s="364"/>
      <c r="C28" s="364"/>
      <c r="D28" s="364"/>
      <c r="E28" s="364"/>
      <c r="F28" s="6"/>
      <c r="G28" s="6"/>
      <c r="H28" s="6"/>
      <c r="I28" s="6"/>
      <c r="J28" s="6"/>
      <c r="K28" s="6"/>
    </row>
    <row r="29" spans="1:11" s="23" customFormat="1" ht="3.75" customHeight="1">
      <c r="A29" s="30"/>
      <c r="B29" s="6"/>
      <c r="C29" s="6"/>
      <c r="D29" s="6"/>
      <c r="E29" s="6"/>
      <c r="F29" s="15"/>
      <c r="G29" s="6"/>
      <c r="H29" s="18"/>
      <c r="I29" s="6"/>
      <c r="J29" s="16"/>
    </row>
    <row r="30" spans="1:11" ht="7.5" customHeight="1" thickBot="1">
      <c r="A30" s="6"/>
      <c r="B30" s="6"/>
      <c r="C30" s="6"/>
      <c r="D30" s="6"/>
      <c r="E30" s="6"/>
      <c r="F30" s="6"/>
      <c r="G30" s="6"/>
      <c r="H30" s="6"/>
      <c r="I30" s="6"/>
      <c r="J30" s="6"/>
    </row>
    <row r="31" spans="1:11" ht="18" customHeight="1">
      <c r="A31" s="304" t="s">
        <v>18</v>
      </c>
      <c r="B31" s="305" t="s">
        <v>6</v>
      </c>
      <c r="C31" s="306"/>
      <c r="D31" s="305" t="s">
        <v>7</v>
      </c>
      <c r="E31" s="306"/>
      <c r="F31" s="305" t="s">
        <v>8</v>
      </c>
      <c r="G31" s="307"/>
      <c r="H31" s="307"/>
      <c r="I31" s="307"/>
      <c r="J31" s="308"/>
    </row>
    <row r="32" spans="1:11" ht="18" customHeight="1" thickBot="1">
      <c r="A32" s="280"/>
      <c r="B32" s="266"/>
      <c r="C32" s="267"/>
      <c r="D32" s="266"/>
      <c r="E32" s="267"/>
      <c r="F32" s="266"/>
      <c r="G32" s="268"/>
      <c r="H32" s="268"/>
      <c r="I32" s="268"/>
      <c r="J32" s="281"/>
    </row>
    <row r="33" spans="1:10" ht="19.7" customHeight="1" thickTop="1">
      <c r="A33" s="81">
        <v>1</v>
      </c>
      <c r="B33" s="367" t="s">
        <v>0</v>
      </c>
      <c r="C33" s="35" t="s">
        <v>14</v>
      </c>
      <c r="D33" s="282">
        <f t="shared" ref="D33:D38" si="0">F33*H33</f>
        <v>560000</v>
      </c>
      <c r="E33" s="283"/>
      <c r="F33" s="2">
        <v>35000</v>
      </c>
      <c r="G33" s="3" t="s">
        <v>12</v>
      </c>
      <c r="H33" s="4">
        <v>16</v>
      </c>
      <c r="I33" s="1" t="s">
        <v>13</v>
      </c>
      <c r="J33" s="39"/>
    </row>
    <row r="34" spans="1:10" ht="19.7" customHeight="1">
      <c r="A34" s="81">
        <v>2</v>
      </c>
      <c r="B34" s="196"/>
      <c r="C34" s="35" t="s">
        <v>11</v>
      </c>
      <c r="D34" s="312">
        <f t="shared" si="0"/>
        <v>1980000</v>
      </c>
      <c r="E34" s="313"/>
      <c r="F34" s="8">
        <v>90000</v>
      </c>
      <c r="G34" s="9" t="s">
        <v>12</v>
      </c>
      <c r="H34" s="10">
        <v>22</v>
      </c>
      <c r="I34" s="7" t="s">
        <v>13</v>
      </c>
      <c r="J34" s="39"/>
    </row>
    <row r="35" spans="1:10" ht="19.7" customHeight="1">
      <c r="A35" s="81">
        <v>3</v>
      </c>
      <c r="B35" s="196"/>
      <c r="C35" s="17" t="s">
        <v>16</v>
      </c>
      <c r="D35" s="282">
        <f t="shared" si="0"/>
        <v>17500</v>
      </c>
      <c r="E35" s="283"/>
      <c r="F35" s="2">
        <v>17500</v>
      </c>
      <c r="G35" s="3" t="s">
        <v>12</v>
      </c>
      <c r="H35" s="4">
        <v>1</v>
      </c>
      <c r="I35" s="1" t="s">
        <v>13</v>
      </c>
      <c r="J35" s="39"/>
    </row>
    <row r="36" spans="1:10" ht="19.7" customHeight="1">
      <c r="A36" s="81">
        <v>4</v>
      </c>
      <c r="B36" s="196"/>
      <c r="C36" s="17" t="s">
        <v>15</v>
      </c>
      <c r="D36" s="282">
        <f t="shared" si="0"/>
        <v>180000</v>
      </c>
      <c r="E36" s="283"/>
      <c r="F36" s="2">
        <v>45000</v>
      </c>
      <c r="G36" s="3" t="s">
        <v>12</v>
      </c>
      <c r="H36" s="4">
        <v>4</v>
      </c>
      <c r="I36" s="1" t="s">
        <v>13</v>
      </c>
      <c r="J36" s="39"/>
    </row>
    <row r="37" spans="1:10" ht="19.7" customHeight="1">
      <c r="A37" s="82">
        <v>5</v>
      </c>
      <c r="B37" s="196"/>
      <c r="C37" s="73" t="s">
        <v>94</v>
      </c>
      <c r="D37" s="284">
        <f>F37*H37</f>
        <v>180000</v>
      </c>
      <c r="E37" s="285"/>
      <c r="F37" s="74">
        <v>180000</v>
      </c>
      <c r="G37" s="3" t="s">
        <v>12</v>
      </c>
      <c r="H37" s="75">
        <v>1</v>
      </c>
      <c r="I37" s="76" t="s">
        <v>45</v>
      </c>
      <c r="J37" s="39"/>
    </row>
    <row r="38" spans="1:10" ht="19.7" customHeight="1">
      <c r="A38" s="83">
        <v>6</v>
      </c>
      <c r="B38" s="196"/>
      <c r="C38" s="38" t="s">
        <v>44</v>
      </c>
      <c r="D38" s="312">
        <f t="shared" si="0"/>
        <v>40000</v>
      </c>
      <c r="E38" s="313"/>
      <c r="F38" s="12">
        <v>10000</v>
      </c>
      <c r="G38" s="13" t="s">
        <v>12</v>
      </c>
      <c r="H38" s="14">
        <v>4</v>
      </c>
      <c r="I38" s="11" t="s">
        <v>13</v>
      </c>
      <c r="J38" s="36"/>
    </row>
    <row r="39" spans="1:10" ht="19.7" customHeight="1">
      <c r="A39" s="84">
        <v>7</v>
      </c>
      <c r="B39" s="196"/>
      <c r="C39" s="85" t="s">
        <v>95</v>
      </c>
      <c r="D39" s="284">
        <f>F39*H39</f>
        <v>180000</v>
      </c>
      <c r="E39" s="285"/>
      <c r="F39" s="12">
        <v>90000</v>
      </c>
      <c r="G39" s="13" t="s">
        <v>12</v>
      </c>
      <c r="H39" s="14">
        <v>2</v>
      </c>
      <c r="I39" s="11" t="s">
        <v>13</v>
      </c>
      <c r="J39" s="77"/>
    </row>
    <row r="40" spans="1:10" ht="19.7" customHeight="1">
      <c r="A40" s="78">
        <v>8</v>
      </c>
      <c r="B40" s="368"/>
      <c r="C40" s="96" t="s">
        <v>95</v>
      </c>
      <c r="D40" s="365">
        <f>F40*H40</f>
        <v>30000</v>
      </c>
      <c r="E40" s="366"/>
      <c r="F40" s="115">
        <v>30000</v>
      </c>
      <c r="G40" s="116" t="s">
        <v>12</v>
      </c>
      <c r="H40" s="117">
        <v>1</v>
      </c>
      <c r="I40" s="118" t="s">
        <v>13</v>
      </c>
      <c r="J40" s="58"/>
    </row>
    <row r="41" spans="1:10" ht="45.75" customHeight="1" thickBot="1">
      <c r="A41" s="149">
        <v>9</v>
      </c>
      <c r="B41" s="125" t="s">
        <v>87</v>
      </c>
      <c r="C41" s="126" t="s">
        <v>96</v>
      </c>
      <c r="D41" s="288">
        <f t="shared" ref="D41" si="1">F41*H41</f>
        <v>45000</v>
      </c>
      <c r="E41" s="289"/>
      <c r="F41" s="150">
        <v>45000</v>
      </c>
      <c r="G41" s="151" t="s">
        <v>12</v>
      </c>
      <c r="H41" s="152">
        <v>1</v>
      </c>
      <c r="I41" s="153" t="s">
        <v>13</v>
      </c>
      <c r="J41" s="124" t="s">
        <v>97</v>
      </c>
    </row>
    <row r="42" spans="1:10" ht="28.5" customHeight="1" thickTop="1" thickBot="1">
      <c r="A42" s="69"/>
      <c r="B42" s="357" t="s">
        <v>39</v>
      </c>
      <c r="C42" s="358"/>
      <c r="D42" s="359">
        <f>SUM(D33:E41)</f>
        <v>3212500</v>
      </c>
      <c r="E42" s="360"/>
      <c r="F42" s="361"/>
      <c r="G42" s="362"/>
      <c r="H42" s="362"/>
      <c r="I42" s="363"/>
      <c r="J42" s="70"/>
    </row>
    <row r="43" spans="1:10" ht="18" customHeight="1">
      <c r="A43" s="304" t="s">
        <v>18</v>
      </c>
      <c r="B43" s="305" t="s">
        <v>6</v>
      </c>
      <c r="C43" s="306"/>
      <c r="D43" s="305" t="s">
        <v>7</v>
      </c>
      <c r="E43" s="306"/>
      <c r="F43" s="305" t="s">
        <v>8</v>
      </c>
      <c r="G43" s="307"/>
      <c r="H43" s="307"/>
      <c r="I43" s="307"/>
      <c r="J43" s="308"/>
    </row>
    <row r="44" spans="1:10" ht="18" customHeight="1" thickBot="1">
      <c r="A44" s="280"/>
      <c r="B44" s="266"/>
      <c r="C44" s="267"/>
      <c r="D44" s="266"/>
      <c r="E44" s="267"/>
      <c r="F44" s="266"/>
      <c r="G44" s="268"/>
      <c r="H44" s="268"/>
      <c r="I44" s="268"/>
      <c r="J44" s="281"/>
    </row>
    <row r="45" spans="1:10" ht="19.7" customHeight="1" thickTop="1">
      <c r="A45" s="45">
        <v>1</v>
      </c>
      <c r="B45" s="196" t="s">
        <v>52</v>
      </c>
      <c r="C45" s="86" t="s">
        <v>47</v>
      </c>
      <c r="D45" s="275">
        <f t="shared" ref="D45:D50" si="2">F45*H45</f>
        <v>45000</v>
      </c>
      <c r="E45" s="275"/>
      <c r="F45" s="49">
        <v>45000</v>
      </c>
      <c r="G45" s="43" t="s">
        <v>21</v>
      </c>
      <c r="H45" s="44">
        <v>1</v>
      </c>
      <c r="I45" s="47" t="s">
        <v>45</v>
      </c>
      <c r="J45" s="48"/>
    </row>
    <row r="46" spans="1:10" ht="19.7" customHeight="1">
      <c r="A46" s="45">
        <v>2</v>
      </c>
      <c r="B46" s="196"/>
      <c r="C46" s="79" t="s">
        <v>20</v>
      </c>
      <c r="D46" s="223">
        <f t="shared" si="2"/>
        <v>90000</v>
      </c>
      <c r="E46" s="223"/>
      <c r="F46" s="49">
        <v>90000</v>
      </c>
      <c r="G46" s="43" t="s">
        <v>21</v>
      </c>
      <c r="H46" s="44">
        <v>1</v>
      </c>
      <c r="I46" s="47" t="s">
        <v>45</v>
      </c>
      <c r="J46" s="50"/>
    </row>
    <row r="47" spans="1:10" ht="19.7" customHeight="1">
      <c r="A47" s="45">
        <v>3</v>
      </c>
      <c r="B47" s="196"/>
      <c r="C47" s="79" t="s">
        <v>71</v>
      </c>
      <c r="D47" s="223">
        <f t="shared" si="2"/>
        <v>135000</v>
      </c>
      <c r="E47" s="223"/>
      <c r="F47" s="49">
        <v>45000</v>
      </c>
      <c r="G47" s="43" t="s">
        <v>21</v>
      </c>
      <c r="H47" s="44">
        <v>3</v>
      </c>
      <c r="I47" s="47" t="s">
        <v>45</v>
      </c>
      <c r="J47" s="50"/>
    </row>
    <row r="48" spans="1:10" ht="19.7" customHeight="1">
      <c r="A48" s="45">
        <v>4</v>
      </c>
      <c r="B48" s="196"/>
      <c r="C48" s="79" t="s">
        <v>2</v>
      </c>
      <c r="D48" s="223">
        <f t="shared" si="2"/>
        <v>360000</v>
      </c>
      <c r="E48" s="223"/>
      <c r="F48" s="49">
        <v>90000</v>
      </c>
      <c r="G48" s="43" t="s">
        <v>21</v>
      </c>
      <c r="H48" s="44">
        <v>4</v>
      </c>
      <c r="I48" s="47" t="s">
        <v>45</v>
      </c>
      <c r="J48" s="50"/>
    </row>
    <row r="49" spans="1:10" ht="19.7" customHeight="1">
      <c r="A49" s="45">
        <v>5</v>
      </c>
      <c r="B49" s="196"/>
      <c r="C49" s="79" t="s">
        <v>48</v>
      </c>
      <c r="D49" s="223">
        <f t="shared" si="2"/>
        <v>45000</v>
      </c>
      <c r="E49" s="223"/>
      <c r="F49" s="49">
        <v>45000</v>
      </c>
      <c r="G49" s="43" t="s">
        <v>21</v>
      </c>
      <c r="H49" s="44">
        <v>1</v>
      </c>
      <c r="I49" s="47" t="s">
        <v>45</v>
      </c>
      <c r="J49" s="50"/>
    </row>
    <row r="50" spans="1:10" ht="19.7" customHeight="1" thickBot="1">
      <c r="A50" s="45">
        <v>6</v>
      </c>
      <c r="B50" s="196"/>
      <c r="C50" s="80" t="s">
        <v>75</v>
      </c>
      <c r="D50" s="223">
        <f t="shared" si="2"/>
        <v>75000</v>
      </c>
      <c r="E50" s="223"/>
      <c r="F50" s="49">
        <v>75000</v>
      </c>
      <c r="G50" s="43" t="s">
        <v>21</v>
      </c>
      <c r="H50" s="44">
        <v>1</v>
      </c>
      <c r="I50" s="47" t="s">
        <v>45</v>
      </c>
      <c r="J50" s="50"/>
    </row>
    <row r="51" spans="1:10" ht="28.35" customHeight="1" thickTop="1" thickBot="1">
      <c r="A51" s="128"/>
      <c r="B51" s="202" t="s">
        <v>60</v>
      </c>
      <c r="C51" s="203"/>
      <c r="D51" s="204">
        <f>SUM(D45:E50)</f>
        <v>750000</v>
      </c>
      <c r="E51" s="205"/>
      <c r="F51" s="206"/>
      <c r="G51" s="207"/>
      <c r="H51" s="207"/>
      <c r="I51" s="208"/>
      <c r="J51" s="129"/>
    </row>
    <row r="52" spans="1:10" ht="27" customHeight="1" thickTop="1" thickBot="1">
      <c r="A52" s="127"/>
      <c r="B52" s="209" t="s">
        <v>98</v>
      </c>
      <c r="C52" s="210"/>
      <c r="D52" s="211">
        <f>D42+D51</f>
        <v>3962500</v>
      </c>
      <c r="E52" s="212"/>
      <c r="F52" s="213" t="s">
        <v>38</v>
      </c>
      <c r="G52" s="214"/>
      <c r="H52" s="214"/>
      <c r="I52" s="214"/>
      <c r="J52" s="215"/>
    </row>
    <row r="54" spans="1:10" ht="27" thickBot="1">
      <c r="A54" s="197" t="s">
        <v>99</v>
      </c>
      <c r="B54" s="197"/>
      <c r="C54" s="197"/>
      <c r="D54" s="197"/>
      <c r="E54" s="197"/>
    </row>
    <row r="55" spans="1:10" ht="35.25" thickBot="1">
      <c r="A55" s="41" t="s">
        <v>19</v>
      </c>
      <c r="B55" s="198" t="s">
        <v>9</v>
      </c>
      <c r="C55" s="199"/>
      <c r="D55" s="198" t="s">
        <v>10</v>
      </c>
      <c r="E55" s="199"/>
      <c r="F55" s="198" t="s">
        <v>24</v>
      </c>
      <c r="G55" s="200"/>
      <c r="H55" s="200"/>
      <c r="I55" s="199"/>
      <c r="J55" s="42" t="s">
        <v>37</v>
      </c>
    </row>
    <row r="56" spans="1:10" ht="28.5" customHeight="1" thickTop="1">
      <c r="A56" s="20">
        <v>1</v>
      </c>
      <c r="B56" s="189" t="s">
        <v>100</v>
      </c>
      <c r="C56" s="189"/>
      <c r="D56" s="201">
        <v>110000</v>
      </c>
      <c r="E56" s="201"/>
      <c r="F56" s="190">
        <v>46133</v>
      </c>
      <c r="G56" s="190"/>
      <c r="H56" s="190"/>
      <c r="I56" s="190"/>
      <c r="J56" s="87" t="s">
        <v>61</v>
      </c>
    </row>
    <row r="57" spans="1:10" ht="28.5" customHeight="1">
      <c r="A57" s="19">
        <v>2</v>
      </c>
      <c r="B57" s="154" t="s">
        <v>101</v>
      </c>
      <c r="C57" s="154"/>
      <c r="D57" s="269">
        <v>20000</v>
      </c>
      <c r="E57" s="269"/>
      <c r="F57" s="183">
        <v>46142</v>
      </c>
      <c r="G57" s="183"/>
      <c r="H57" s="183"/>
      <c r="I57" s="183"/>
      <c r="J57" s="66" t="s">
        <v>61</v>
      </c>
    </row>
    <row r="58" spans="1:10" ht="28.5" customHeight="1">
      <c r="A58" s="20">
        <v>3</v>
      </c>
      <c r="B58" s="189" t="s">
        <v>102</v>
      </c>
      <c r="C58" s="189"/>
      <c r="D58" s="326">
        <v>85040</v>
      </c>
      <c r="E58" s="326"/>
      <c r="F58" s="190">
        <v>46142</v>
      </c>
      <c r="G58" s="190"/>
      <c r="H58" s="190"/>
      <c r="I58" s="190"/>
      <c r="J58" s="87" t="s">
        <v>22</v>
      </c>
    </row>
    <row r="59" spans="1:10" ht="28.5" customHeight="1">
      <c r="A59" s="19">
        <v>4</v>
      </c>
      <c r="B59" s="194" t="s">
        <v>62</v>
      </c>
      <c r="C59" s="195"/>
      <c r="D59" s="191">
        <v>121000</v>
      </c>
      <c r="E59" s="192"/>
      <c r="F59" s="186">
        <v>46139</v>
      </c>
      <c r="G59" s="187"/>
      <c r="H59" s="187"/>
      <c r="I59" s="188"/>
      <c r="J59" s="66" t="s">
        <v>22</v>
      </c>
    </row>
    <row r="60" spans="1:10" ht="28.5" customHeight="1">
      <c r="A60" s="19">
        <v>5</v>
      </c>
      <c r="B60" s="194" t="s">
        <v>103</v>
      </c>
      <c r="C60" s="195"/>
      <c r="D60" s="191">
        <v>92400</v>
      </c>
      <c r="E60" s="192"/>
      <c r="F60" s="186">
        <v>46139</v>
      </c>
      <c r="G60" s="187"/>
      <c r="H60" s="187"/>
      <c r="I60" s="188"/>
      <c r="J60" s="66" t="s">
        <v>22</v>
      </c>
    </row>
    <row r="61" spans="1:10" ht="19.5" customHeight="1">
      <c r="A61" s="68">
        <v>6</v>
      </c>
      <c r="B61" s="227" t="s">
        <v>63</v>
      </c>
      <c r="C61" s="228"/>
      <c r="D61" s="324">
        <v>90000</v>
      </c>
      <c r="E61" s="325"/>
      <c r="F61" s="229">
        <v>46139</v>
      </c>
      <c r="G61" s="230"/>
      <c r="H61" s="230"/>
      <c r="I61" s="231"/>
      <c r="J61" s="88" t="s">
        <v>22</v>
      </c>
    </row>
    <row r="62" spans="1:10" ht="21.75" customHeight="1">
      <c r="A62" s="19">
        <v>7</v>
      </c>
      <c r="B62" s="194" t="s">
        <v>64</v>
      </c>
      <c r="C62" s="195"/>
      <c r="D62" s="191">
        <v>35900</v>
      </c>
      <c r="E62" s="192"/>
      <c r="F62" s="186">
        <v>46139</v>
      </c>
      <c r="G62" s="187"/>
      <c r="H62" s="187"/>
      <c r="I62" s="188"/>
      <c r="J62" s="66" t="s">
        <v>22</v>
      </c>
    </row>
    <row r="63" spans="1:10" ht="23.25" customHeight="1">
      <c r="A63" s="20">
        <v>8</v>
      </c>
      <c r="B63" s="189" t="s">
        <v>104</v>
      </c>
      <c r="C63" s="189"/>
      <c r="D63" s="193">
        <v>1450500</v>
      </c>
      <c r="E63" s="193"/>
      <c r="F63" s="190">
        <v>46115</v>
      </c>
      <c r="G63" s="190"/>
      <c r="H63" s="190"/>
      <c r="I63" s="190"/>
      <c r="J63" s="87" t="s">
        <v>58</v>
      </c>
    </row>
    <row r="64" spans="1:10" ht="31.5" customHeight="1">
      <c r="A64" s="19">
        <v>9</v>
      </c>
      <c r="B64" s="154" t="s">
        <v>105</v>
      </c>
      <c r="C64" s="154"/>
      <c r="D64" s="185">
        <v>122283</v>
      </c>
      <c r="E64" s="185"/>
      <c r="F64" s="183">
        <v>46115</v>
      </c>
      <c r="G64" s="183"/>
      <c r="H64" s="183"/>
      <c r="I64" s="183"/>
      <c r="J64" s="66" t="s">
        <v>58</v>
      </c>
    </row>
    <row r="65" spans="1:10" ht="44.25" customHeight="1">
      <c r="A65" s="19">
        <v>10</v>
      </c>
      <c r="B65" s="184" t="s">
        <v>106</v>
      </c>
      <c r="C65" s="184"/>
      <c r="D65" s="185">
        <v>4500</v>
      </c>
      <c r="E65" s="185"/>
      <c r="F65" s="183">
        <v>46135</v>
      </c>
      <c r="G65" s="183"/>
      <c r="H65" s="183"/>
      <c r="I65" s="183"/>
      <c r="J65" s="66" t="s">
        <v>58</v>
      </c>
    </row>
    <row r="66" spans="1:10" ht="40.5" customHeight="1">
      <c r="A66" s="19">
        <v>11</v>
      </c>
      <c r="B66" s="184" t="s">
        <v>107</v>
      </c>
      <c r="C66" s="184"/>
      <c r="D66" s="185">
        <v>45000</v>
      </c>
      <c r="E66" s="185"/>
      <c r="F66" s="183">
        <v>46135</v>
      </c>
      <c r="G66" s="183"/>
      <c r="H66" s="183"/>
      <c r="I66" s="183"/>
      <c r="J66" s="66" t="s">
        <v>58</v>
      </c>
    </row>
    <row r="67" spans="1:10" ht="52.5" customHeight="1">
      <c r="A67" s="20">
        <v>12</v>
      </c>
      <c r="B67" s="355" t="s">
        <v>108</v>
      </c>
      <c r="C67" s="355"/>
      <c r="D67" s="356">
        <v>45000</v>
      </c>
      <c r="E67" s="356"/>
      <c r="F67" s="190">
        <v>46113</v>
      </c>
      <c r="G67" s="190"/>
      <c r="H67" s="190"/>
      <c r="I67" s="190"/>
      <c r="J67" s="87" t="s">
        <v>88</v>
      </c>
    </row>
    <row r="68" spans="1:10" ht="41.25" customHeight="1">
      <c r="A68" s="19">
        <v>13</v>
      </c>
      <c r="B68" s="184" t="s">
        <v>109</v>
      </c>
      <c r="C68" s="184"/>
      <c r="D68" s="185">
        <v>45000</v>
      </c>
      <c r="E68" s="185"/>
      <c r="F68" s="183">
        <v>46113</v>
      </c>
      <c r="G68" s="183"/>
      <c r="H68" s="183"/>
      <c r="I68" s="183"/>
      <c r="J68" s="66" t="s">
        <v>88</v>
      </c>
    </row>
    <row r="69" spans="1:10" ht="54" customHeight="1">
      <c r="A69" s="19">
        <v>14</v>
      </c>
      <c r="B69" s="184" t="s">
        <v>110</v>
      </c>
      <c r="C69" s="184"/>
      <c r="D69" s="185">
        <v>45000</v>
      </c>
      <c r="E69" s="185"/>
      <c r="F69" s="183">
        <v>46129</v>
      </c>
      <c r="G69" s="183"/>
      <c r="H69" s="183"/>
      <c r="I69" s="183"/>
      <c r="J69" s="66" t="s">
        <v>88</v>
      </c>
    </row>
    <row r="70" spans="1:10" ht="53.25" customHeight="1">
      <c r="A70" s="19">
        <v>15</v>
      </c>
      <c r="B70" s="321" t="s">
        <v>111</v>
      </c>
      <c r="C70" s="322"/>
      <c r="D70" s="353">
        <v>45000</v>
      </c>
      <c r="E70" s="354"/>
      <c r="F70" s="186">
        <v>46136</v>
      </c>
      <c r="G70" s="187"/>
      <c r="H70" s="187"/>
      <c r="I70" s="188"/>
      <c r="J70" s="66" t="s">
        <v>88</v>
      </c>
    </row>
    <row r="71" spans="1:10" ht="36.75" customHeight="1">
      <c r="A71" s="19">
        <v>16</v>
      </c>
      <c r="B71" s="321" t="s">
        <v>112</v>
      </c>
      <c r="C71" s="322"/>
      <c r="D71" s="353">
        <v>30000</v>
      </c>
      <c r="E71" s="354"/>
      <c r="F71" s="186">
        <v>46136</v>
      </c>
      <c r="G71" s="187"/>
      <c r="H71" s="187"/>
      <c r="I71" s="188"/>
      <c r="J71" s="66" t="s">
        <v>113</v>
      </c>
    </row>
    <row r="72" spans="1:10" ht="41.25" customHeight="1">
      <c r="A72" s="19">
        <v>17</v>
      </c>
      <c r="B72" s="321" t="s">
        <v>114</v>
      </c>
      <c r="C72" s="322"/>
      <c r="D72" s="344">
        <v>90000</v>
      </c>
      <c r="E72" s="345"/>
      <c r="F72" s="186">
        <v>46136</v>
      </c>
      <c r="G72" s="187"/>
      <c r="H72" s="187"/>
      <c r="I72" s="188"/>
      <c r="J72" s="66" t="s">
        <v>113</v>
      </c>
    </row>
    <row r="73" spans="1:10" ht="40.5" customHeight="1" thickBot="1">
      <c r="A73" s="89">
        <v>18</v>
      </c>
      <c r="B73" s="346" t="s">
        <v>115</v>
      </c>
      <c r="C73" s="347"/>
      <c r="D73" s="348">
        <v>90000</v>
      </c>
      <c r="E73" s="349"/>
      <c r="F73" s="350">
        <v>46136</v>
      </c>
      <c r="G73" s="351"/>
      <c r="H73" s="351"/>
      <c r="I73" s="352"/>
      <c r="J73" s="90" t="s">
        <v>113</v>
      </c>
    </row>
    <row r="74" spans="1:10" ht="28.35" customHeight="1" thickTop="1" thickBot="1">
      <c r="A74" s="131"/>
      <c r="B74" s="276" t="s">
        <v>54</v>
      </c>
      <c r="C74" s="259"/>
      <c r="D74" s="260">
        <f>SUM(D56:E73)</f>
        <v>2566623</v>
      </c>
      <c r="E74" s="261"/>
      <c r="F74" s="262"/>
      <c r="G74" s="342"/>
      <c r="H74" s="342"/>
      <c r="I74" s="343"/>
      <c r="J74" s="132"/>
    </row>
    <row r="75" spans="1:10" ht="36.75" customHeight="1" thickTop="1" thickBot="1">
      <c r="A75" s="71" t="s">
        <v>55</v>
      </c>
      <c r="B75" s="266" t="s">
        <v>9</v>
      </c>
      <c r="C75" s="267"/>
      <c r="D75" s="266" t="s">
        <v>10</v>
      </c>
      <c r="E75" s="267"/>
      <c r="F75" s="266" t="s">
        <v>56</v>
      </c>
      <c r="G75" s="268"/>
      <c r="H75" s="268"/>
      <c r="I75" s="267"/>
      <c r="J75" s="130" t="s">
        <v>57</v>
      </c>
    </row>
    <row r="76" spans="1:10" ht="23.1" customHeight="1" thickTop="1">
      <c r="A76" s="21">
        <v>1</v>
      </c>
      <c r="B76" s="332" t="s">
        <v>117</v>
      </c>
      <c r="C76" s="332"/>
      <c r="D76" s="333">
        <v>200000</v>
      </c>
      <c r="E76" s="333"/>
      <c r="F76" s="334">
        <v>46115</v>
      </c>
      <c r="G76" s="334"/>
      <c r="H76" s="334"/>
      <c r="I76" s="335"/>
      <c r="J76" s="91" t="s">
        <v>58</v>
      </c>
    </row>
    <row r="77" spans="1:10" ht="23.1" customHeight="1">
      <c r="A77" s="19">
        <v>2</v>
      </c>
      <c r="B77" s="154" t="s">
        <v>118</v>
      </c>
      <c r="C77" s="154"/>
      <c r="D77" s="155">
        <v>538430</v>
      </c>
      <c r="E77" s="155"/>
      <c r="F77" s="156">
        <v>46115</v>
      </c>
      <c r="G77" s="156"/>
      <c r="H77" s="156"/>
      <c r="I77" s="157"/>
      <c r="J77" s="56" t="s">
        <v>58</v>
      </c>
    </row>
    <row r="78" spans="1:10" ht="23.1" customHeight="1">
      <c r="A78" s="19">
        <v>3</v>
      </c>
      <c r="B78" s="154" t="s">
        <v>119</v>
      </c>
      <c r="C78" s="154"/>
      <c r="D78" s="155">
        <v>5620</v>
      </c>
      <c r="E78" s="155"/>
      <c r="F78" s="156">
        <v>46115</v>
      </c>
      <c r="G78" s="156"/>
      <c r="H78" s="156"/>
      <c r="I78" s="157"/>
      <c r="J78" s="56" t="s">
        <v>58</v>
      </c>
    </row>
    <row r="79" spans="1:10" ht="41.25" customHeight="1">
      <c r="A79" s="68">
        <v>4</v>
      </c>
      <c r="B79" s="336" t="s">
        <v>120</v>
      </c>
      <c r="C79" s="337"/>
      <c r="D79" s="178">
        <v>12910</v>
      </c>
      <c r="E79" s="178"/>
      <c r="F79" s="179">
        <v>46115</v>
      </c>
      <c r="G79" s="179"/>
      <c r="H79" s="179"/>
      <c r="I79" s="180"/>
      <c r="J79" s="56" t="s">
        <v>58</v>
      </c>
    </row>
    <row r="80" spans="1:10" ht="33.75" customHeight="1">
      <c r="A80" s="19">
        <v>5</v>
      </c>
      <c r="B80" s="194" t="s">
        <v>224</v>
      </c>
      <c r="C80" s="195"/>
      <c r="D80" s="160">
        <v>240865</v>
      </c>
      <c r="E80" s="161"/>
      <c r="F80" s="157">
        <v>46135</v>
      </c>
      <c r="G80" s="162"/>
      <c r="H80" s="162"/>
      <c r="I80" s="162"/>
      <c r="J80" s="56" t="s">
        <v>58</v>
      </c>
    </row>
    <row r="81" spans="1:10" ht="23.1" customHeight="1">
      <c r="A81" s="19">
        <v>6</v>
      </c>
      <c r="B81" s="316" t="s">
        <v>121</v>
      </c>
      <c r="C81" s="317"/>
      <c r="D81" s="160">
        <v>2105</v>
      </c>
      <c r="E81" s="161"/>
      <c r="F81" s="157">
        <v>46135</v>
      </c>
      <c r="G81" s="162"/>
      <c r="H81" s="162"/>
      <c r="I81" s="162"/>
      <c r="J81" s="56" t="s">
        <v>58</v>
      </c>
    </row>
    <row r="82" spans="1:10" ht="23.1" customHeight="1">
      <c r="A82" s="19">
        <v>7</v>
      </c>
      <c r="B82" s="314" t="s">
        <v>122</v>
      </c>
      <c r="C82" s="315"/>
      <c r="D82" s="160">
        <v>935</v>
      </c>
      <c r="E82" s="161"/>
      <c r="F82" s="157">
        <v>46135</v>
      </c>
      <c r="G82" s="162"/>
      <c r="H82" s="162"/>
      <c r="I82" s="162"/>
      <c r="J82" s="56" t="s">
        <v>58</v>
      </c>
    </row>
    <row r="83" spans="1:10" ht="23.1" customHeight="1">
      <c r="A83" s="20">
        <v>8</v>
      </c>
      <c r="B83" s="338" t="s">
        <v>123</v>
      </c>
      <c r="C83" s="339"/>
      <c r="D83" s="340">
        <v>22030</v>
      </c>
      <c r="E83" s="340"/>
      <c r="F83" s="341">
        <v>46114</v>
      </c>
      <c r="G83" s="341"/>
      <c r="H83" s="341"/>
      <c r="I83" s="173"/>
      <c r="J83" s="67" t="s">
        <v>1</v>
      </c>
    </row>
    <row r="84" spans="1:10" ht="23.1" customHeight="1">
      <c r="A84" s="19">
        <v>9</v>
      </c>
      <c r="B84" s="154" t="s">
        <v>124</v>
      </c>
      <c r="C84" s="154"/>
      <c r="D84" s="166">
        <v>14000</v>
      </c>
      <c r="E84" s="167"/>
      <c r="F84" s="156">
        <v>46114</v>
      </c>
      <c r="G84" s="156"/>
      <c r="H84" s="156"/>
      <c r="I84" s="157"/>
      <c r="J84" s="67" t="s">
        <v>1</v>
      </c>
    </row>
    <row r="85" spans="1:10" ht="23.1" customHeight="1">
      <c r="A85" s="19">
        <v>10</v>
      </c>
      <c r="B85" s="154" t="s">
        <v>125</v>
      </c>
      <c r="C85" s="154"/>
      <c r="D85" s="168">
        <v>77900</v>
      </c>
      <c r="E85" s="168"/>
      <c r="F85" s="156">
        <v>46115</v>
      </c>
      <c r="G85" s="156"/>
      <c r="H85" s="156"/>
      <c r="I85" s="157"/>
      <c r="J85" s="67" t="s">
        <v>1</v>
      </c>
    </row>
    <row r="86" spans="1:10" ht="23.1" customHeight="1">
      <c r="A86" s="19">
        <v>11</v>
      </c>
      <c r="B86" s="154" t="s">
        <v>126</v>
      </c>
      <c r="C86" s="154"/>
      <c r="D86" s="168">
        <v>160000</v>
      </c>
      <c r="E86" s="168"/>
      <c r="F86" s="156">
        <v>46115</v>
      </c>
      <c r="G86" s="156"/>
      <c r="H86" s="156"/>
      <c r="I86" s="157"/>
      <c r="J86" s="67" t="s">
        <v>1</v>
      </c>
    </row>
    <row r="87" spans="1:10" ht="23.1" customHeight="1">
      <c r="A87" s="19">
        <v>12</v>
      </c>
      <c r="B87" s="154" t="s">
        <v>127</v>
      </c>
      <c r="C87" s="154"/>
      <c r="D87" s="168">
        <v>8500</v>
      </c>
      <c r="E87" s="168"/>
      <c r="F87" s="156">
        <v>46118</v>
      </c>
      <c r="G87" s="156"/>
      <c r="H87" s="156"/>
      <c r="I87" s="157"/>
      <c r="J87" s="67" t="s">
        <v>1</v>
      </c>
    </row>
    <row r="88" spans="1:10" ht="23.1" customHeight="1">
      <c r="A88" s="19">
        <v>13</v>
      </c>
      <c r="B88" s="154" t="s">
        <v>128</v>
      </c>
      <c r="C88" s="154"/>
      <c r="D88" s="166">
        <v>33800</v>
      </c>
      <c r="E88" s="167"/>
      <c r="F88" s="156">
        <v>46119</v>
      </c>
      <c r="G88" s="156"/>
      <c r="H88" s="156"/>
      <c r="I88" s="157"/>
      <c r="J88" s="67" t="s">
        <v>1</v>
      </c>
    </row>
    <row r="89" spans="1:10" ht="23.1" customHeight="1">
      <c r="A89" s="19">
        <v>14</v>
      </c>
      <c r="B89" s="154" t="s">
        <v>129</v>
      </c>
      <c r="C89" s="154"/>
      <c r="D89" s="168">
        <v>37080</v>
      </c>
      <c r="E89" s="168"/>
      <c r="F89" s="156">
        <v>46119</v>
      </c>
      <c r="G89" s="156"/>
      <c r="H89" s="156"/>
      <c r="I89" s="157"/>
      <c r="J89" s="67" t="s">
        <v>1</v>
      </c>
    </row>
    <row r="90" spans="1:10" ht="23.1" customHeight="1">
      <c r="A90" s="19">
        <v>15</v>
      </c>
      <c r="B90" s="154" t="s">
        <v>130</v>
      </c>
      <c r="C90" s="154"/>
      <c r="D90" s="168">
        <v>55000</v>
      </c>
      <c r="E90" s="168"/>
      <c r="F90" s="156">
        <v>46119</v>
      </c>
      <c r="G90" s="156"/>
      <c r="H90" s="156"/>
      <c r="I90" s="157"/>
      <c r="J90" s="67" t="s">
        <v>5</v>
      </c>
    </row>
    <row r="91" spans="1:10" ht="23.1" customHeight="1">
      <c r="A91" s="19">
        <v>16</v>
      </c>
      <c r="B91" s="164" t="s">
        <v>131</v>
      </c>
      <c r="C91" s="164"/>
      <c r="D91" s="155">
        <v>22950</v>
      </c>
      <c r="E91" s="155"/>
      <c r="F91" s="156">
        <v>46120</v>
      </c>
      <c r="G91" s="156"/>
      <c r="H91" s="156"/>
      <c r="I91" s="157"/>
      <c r="J91" s="67" t="s">
        <v>1</v>
      </c>
    </row>
    <row r="92" spans="1:10" ht="23.1" customHeight="1">
      <c r="A92" s="19">
        <v>17</v>
      </c>
      <c r="B92" s="164" t="s">
        <v>132</v>
      </c>
      <c r="C92" s="164"/>
      <c r="D92" s="155">
        <v>13090</v>
      </c>
      <c r="E92" s="155"/>
      <c r="F92" s="156">
        <v>46120</v>
      </c>
      <c r="G92" s="156"/>
      <c r="H92" s="156"/>
      <c r="I92" s="157"/>
      <c r="J92" s="56" t="s">
        <v>61</v>
      </c>
    </row>
    <row r="93" spans="1:10" ht="23.1" customHeight="1">
      <c r="A93" s="19">
        <v>18</v>
      </c>
      <c r="B93" s="158" t="s">
        <v>133</v>
      </c>
      <c r="C93" s="159"/>
      <c r="D93" s="160">
        <v>160000</v>
      </c>
      <c r="E93" s="161"/>
      <c r="F93" s="157">
        <v>46129</v>
      </c>
      <c r="G93" s="162"/>
      <c r="H93" s="162"/>
      <c r="I93" s="163"/>
      <c r="J93" s="56" t="s">
        <v>134</v>
      </c>
    </row>
    <row r="94" spans="1:10" ht="23.1" customHeight="1">
      <c r="A94" s="19">
        <v>19</v>
      </c>
      <c r="B94" s="164" t="s">
        <v>135</v>
      </c>
      <c r="C94" s="164"/>
      <c r="D94" s="165">
        <v>848500</v>
      </c>
      <c r="E94" s="165"/>
      <c r="F94" s="156">
        <v>46134</v>
      </c>
      <c r="G94" s="156"/>
      <c r="H94" s="156"/>
      <c r="I94" s="157"/>
      <c r="J94" s="67" t="s">
        <v>1</v>
      </c>
    </row>
    <row r="95" spans="1:10" ht="23.1" customHeight="1">
      <c r="A95" s="19">
        <v>20</v>
      </c>
      <c r="B95" s="164" t="s">
        <v>136</v>
      </c>
      <c r="C95" s="164"/>
      <c r="D95" s="165">
        <v>8500</v>
      </c>
      <c r="E95" s="165"/>
      <c r="F95" s="156">
        <v>46139</v>
      </c>
      <c r="G95" s="156"/>
      <c r="H95" s="156"/>
      <c r="I95" s="157"/>
      <c r="J95" s="67" t="s">
        <v>1</v>
      </c>
    </row>
    <row r="96" spans="1:10" ht="23.1" customHeight="1">
      <c r="A96" s="68">
        <v>21</v>
      </c>
      <c r="B96" s="176" t="s">
        <v>137</v>
      </c>
      <c r="C96" s="177"/>
      <c r="D96" s="178">
        <v>16500</v>
      </c>
      <c r="E96" s="178"/>
      <c r="F96" s="179">
        <v>46139</v>
      </c>
      <c r="G96" s="179"/>
      <c r="H96" s="179"/>
      <c r="I96" s="180"/>
      <c r="J96" s="92" t="s">
        <v>138</v>
      </c>
    </row>
    <row r="97" spans="1:10" ht="23.1" customHeight="1">
      <c r="A97" s="19">
        <v>22</v>
      </c>
      <c r="B97" s="164" t="s">
        <v>139</v>
      </c>
      <c r="C97" s="164"/>
      <c r="D97" s="181">
        <v>8800</v>
      </c>
      <c r="E97" s="182"/>
      <c r="F97" s="156">
        <v>46139</v>
      </c>
      <c r="G97" s="156"/>
      <c r="H97" s="156"/>
      <c r="I97" s="156"/>
      <c r="J97" s="67" t="s">
        <v>1</v>
      </c>
    </row>
    <row r="98" spans="1:10" ht="23.1" customHeight="1">
      <c r="A98" s="19">
        <v>23</v>
      </c>
      <c r="B98" s="164" t="s">
        <v>140</v>
      </c>
      <c r="C98" s="164"/>
      <c r="D98" s="165">
        <v>144000</v>
      </c>
      <c r="E98" s="165"/>
      <c r="F98" s="156">
        <v>46142</v>
      </c>
      <c r="G98" s="156"/>
      <c r="H98" s="156"/>
      <c r="I98" s="156"/>
      <c r="J98" s="56" t="s">
        <v>53</v>
      </c>
    </row>
    <row r="99" spans="1:10" ht="23.1" customHeight="1">
      <c r="A99" s="20">
        <v>24</v>
      </c>
      <c r="B99" s="169" t="s">
        <v>141</v>
      </c>
      <c r="C99" s="170"/>
      <c r="D99" s="171">
        <v>500</v>
      </c>
      <c r="E99" s="172"/>
      <c r="F99" s="173">
        <v>46142</v>
      </c>
      <c r="G99" s="174"/>
      <c r="H99" s="174"/>
      <c r="I99" s="175"/>
      <c r="J99" s="93" t="s">
        <v>61</v>
      </c>
    </row>
    <row r="100" spans="1:10" ht="23.1" customHeight="1" thickBot="1">
      <c r="A100" s="89">
        <v>25</v>
      </c>
      <c r="B100" s="296" t="s">
        <v>142</v>
      </c>
      <c r="C100" s="297"/>
      <c r="D100" s="298">
        <v>410000</v>
      </c>
      <c r="E100" s="298"/>
      <c r="F100" s="299">
        <v>46142</v>
      </c>
      <c r="G100" s="299"/>
      <c r="H100" s="299"/>
      <c r="I100" s="300"/>
      <c r="J100" s="94" t="s">
        <v>61</v>
      </c>
    </row>
    <row r="101" spans="1:10" ht="33" customHeight="1" thickTop="1" thickBot="1">
      <c r="A101" s="131"/>
      <c r="B101" s="276" t="s">
        <v>59</v>
      </c>
      <c r="C101" s="259"/>
      <c r="D101" s="309">
        <f>SUM(D76:E100)</f>
        <v>3042015</v>
      </c>
      <c r="E101" s="310"/>
      <c r="F101" s="311"/>
      <c r="G101" s="263"/>
      <c r="H101" s="263"/>
      <c r="I101" s="264"/>
      <c r="J101" s="132"/>
    </row>
    <row r="102" spans="1:10" ht="22.5" customHeight="1" thickTop="1" thickBot="1">
      <c r="A102" s="127"/>
      <c r="B102" s="237" t="s">
        <v>116</v>
      </c>
      <c r="C102" s="238"/>
      <c r="D102" s="239">
        <f>D74+D101</f>
        <v>5608638</v>
      </c>
      <c r="E102" s="240"/>
      <c r="F102" s="241" t="s">
        <v>40</v>
      </c>
      <c r="G102" s="242"/>
      <c r="H102" s="242"/>
      <c r="I102" s="242"/>
      <c r="J102" s="243"/>
    </row>
    <row r="103" spans="1:10" ht="22.5" customHeight="1"/>
    <row r="104" spans="1:10" ht="22.5" customHeight="1" thickBot="1">
      <c r="A104" s="331" t="s">
        <v>145</v>
      </c>
      <c r="B104" s="331"/>
      <c r="C104" s="331"/>
      <c r="D104" s="331"/>
      <c r="E104" s="331"/>
    </row>
    <row r="105" spans="1:10" ht="18" customHeight="1">
      <c r="A105" s="304" t="s">
        <v>18</v>
      </c>
      <c r="B105" s="305" t="s">
        <v>6</v>
      </c>
      <c r="C105" s="306"/>
      <c r="D105" s="305" t="s">
        <v>7</v>
      </c>
      <c r="E105" s="306"/>
      <c r="F105" s="305" t="s">
        <v>8</v>
      </c>
      <c r="G105" s="307"/>
      <c r="H105" s="307"/>
      <c r="I105" s="307"/>
      <c r="J105" s="308"/>
    </row>
    <row r="106" spans="1:10" ht="18" customHeight="1" thickBot="1">
      <c r="A106" s="280"/>
      <c r="B106" s="266"/>
      <c r="C106" s="267"/>
      <c r="D106" s="266"/>
      <c r="E106" s="267"/>
      <c r="F106" s="266"/>
      <c r="G106" s="268"/>
      <c r="H106" s="268"/>
      <c r="I106" s="268"/>
      <c r="J106" s="281"/>
    </row>
    <row r="107" spans="1:10" ht="19.7" customHeight="1" thickTop="1">
      <c r="A107" s="5">
        <v>1</v>
      </c>
      <c r="B107" s="301" t="s">
        <v>0</v>
      </c>
      <c r="C107" s="17" t="s">
        <v>14</v>
      </c>
      <c r="D107" s="282">
        <v>385000</v>
      </c>
      <c r="E107" s="283"/>
      <c r="F107" s="2">
        <v>35000</v>
      </c>
      <c r="G107" s="3" t="s">
        <v>12</v>
      </c>
      <c r="H107" s="4">
        <v>11</v>
      </c>
      <c r="I107" s="1" t="s">
        <v>13</v>
      </c>
      <c r="J107" s="39"/>
    </row>
    <row r="108" spans="1:10" ht="19.7" customHeight="1">
      <c r="A108" s="5">
        <v>2</v>
      </c>
      <c r="B108" s="291"/>
      <c r="C108" s="35" t="s">
        <v>11</v>
      </c>
      <c r="D108" s="312">
        <v>1440000</v>
      </c>
      <c r="E108" s="313"/>
      <c r="F108" s="8">
        <v>90000</v>
      </c>
      <c r="G108" s="9" t="s">
        <v>12</v>
      </c>
      <c r="H108" s="10">
        <v>16</v>
      </c>
      <c r="I108" s="7" t="s">
        <v>13</v>
      </c>
      <c r="J108" s="39"/>
    </row>
    <row r="109" spans="1:10" ht="19.7" customHeight="1">
      <c r="A109" s="5">
        <v>3</v>
      </c>
      <c r="B109" s="291"/>
      <c r="C109" s="17" t="s">
        <v>16</v>
      </c>
      <c r="D109" s="282">
        <f t="shared" ref="D109" si="3">F109*H109</f>
        <v>17500</v>
      </c>
      <c r="E109" s="283"/>
      <c r="F109" s="2">
        <v>17500</v>
      </c>
      <c r="G109" s="3" t="s">
        <v>12</v>
      </c>
      <c r="H109" s="4">
        <v>1</v>
      </c>
      <c r="I109" s="1" t="s">
        <v>13</v>
      </c>
      <c r="J109" s="39"/>
    </row>
    <row r="110" spans="1:10" ht="19.7" customHeight="1">
      <c r="A110" s="5">
        <v>4</v>
      </c>
      <c r="B110" s="291"/>
      <c r="C110" s="73" t="s">
        <v>15</v>
      </c>
      <c r="D110" s="453">
        <v>315000</v>
      </c>
      <c r="E110" s="454"/>
      <c r="F110" s="74">
        <v>45000</v>
      </c>
      <c r="G110" s="443" t="s">
        <v>12</v>
      </c>
      <c r="H110" s="75">
        <v>7</v>
      </c>
      <c r="I110" s="76" t="s">
        <v>13</v>
      </c>
      <c r="J110" s="455"/>
    </row>
    <row r="111" spans="1:10" ht="19.7" customHeight="1">
      <c r="A111" s="95">
        <v>5</v>
      </c>
      <c r="B111" s="291"/>
      <c r="C111" s="96" t="s">
        <v>44</v>
      </c>
      <c r="D111" s="451">
        <v>10000</v>
      </c>
      <c r="E111" s="452"/>
      <c r="F111" s="115">
        <v>10000</v>
      </c>
      <c r="G111" s="116" t="s">
        <v>12</v>
      </c>
      <c r="H111" s="117">
        <v>1</v>
      </c>
      <c r="I111" s="118" t="s">
        <v>45</v>
      </c>
      <c r="J111" s="456"/>
    </row>
    <row r="112" spans="1:10" ht="19.7" customHeight="1">
      <c r="A112" s="37">
        <v>6</v>
      </c>
      <c r="B112" s="291"/>
      <c r="C112" s="444" t="s">
        <v>95</v>
      </c>
      <c r="D112" s="312">
        <v>120000</v>
      </c>
      <c r="E112" s="313"/>
      <c r="F112" s="447">
        <v>60000</v>
      </c>
      <c r="G112" s="448" t="s">
        <v>12</v>
      </c>
      <c r="H112" s="449">
        <v>2</v>
      </c>
      <c r="I112" s="450" t="s">
        <v>13</v>
      </c>
      <c r="J112" s="58" t="s">
        <v>152</v>
      </c>
    </row>
    <row r="113" spans="1:14" ht="19.7" customHeight="1" thickBot="1">
      <c r="A113" s="57">
        <v>7</v>
      </c>
      <c r="B113" s="291"/>
      <c r="C113" s="96" t="s">
        <v>153</v>
      </c>
      <c r="D113" s="284">
        <v>453375</v>
      </c>
      <c r="E113" s="285"/>
      <c r="F113" s="12">
        <v>453375</v>
      </c>
      <c r="G113" s="13" t="s">
        <v>12</v>
      </c>
      <c r="H113" s="14">
        <v>1</v>
      </c>
      <c r="I113" s="11" t="s">
        <v>13</v>
      </c>
      <c r="J113" s="77"/>
    </row>
    <row r="114" spans="1:14" ht="36" customHeight="1" thickTop="1" thickBot="1">
      <c r="A114" s="133"/>
      <c r="B114" s="202" t="s">
        <v>39</v>
      </c>
      <c r="C114" s="203"/>
      <c r="D114" s="204">
        <f>SUM(D106:E113)</f>
        <v>2740875</v>
      </c>
      <c r="E114" s="205"/>
      <c r="F114" s="330"/>
      <c r="G114" s="207"/>
      <c r="H114" s="207"/>
      <c r="I114" s="208"/>
      <c r="J114" s="134"/>
    </row>
    <row r="115" spans="1:14" ht="18" customHeight="1" thickTop="1">
      <c r="A115" s="400" t="s">
        <v>18</v>
      </c>
      <c r="B115" s="401" t="s">
        <v>6</v>
      </c>
      <c r="C115" s="402"/>
      <c r="D115" s="401" t="s">
        <v>7</v>
      </c>
      <c r="E115" s="402"/>
      <c r="F115" s="401" t="s">
        <v>8</v>
      </c>
      <c r="G115" s="403"/>
      <c r="H115" s="403"/>
      <c r="I115" s="403"/>
      <c r="J115" s="404"/>
    </row>
    <row r="116" spans="1:14" ht="18" customHeight="1" thickBot="1">
      <c r="A116" s="280"/>
      <c r="B116" s="266"/>
      <c r="C116" s="267"/>
      <c r="D116" s="266"/>
      <c r="E116" s="267"/>
      <c r="F116" s="266"/>
      <c r="G116" s="268"/>
      <c r="H116" s="268"/>
      <c r="I116" s="268"/>
      <c r="J116" s="281"/>
    </row>
    <row r="117" spans="1:14" ht="38.25" customHeight="1" thickTop="1" thickBot="1">
      <c r="A117" s="97">
        <v>1</v>
      </c>
      <c r="B117" s="72" t="s">
        <v>154</v>
      </c>
      <c r="C117" s="98" t="s">
        <v>51</v>
      </c>
      <c r="D117" s="329">
        <f t="shared" ref="D117" si="4">F117*H117</f>
        <v>45000</v>
      </c>
      <c r="E117" s="329"/>
      <c r="F117" s="52">
        <v>45000</v>
      </c>
      <c r="G117" s="53" t="s">
        <v>21</v>
      </c>
      <c r="H117" s="54">
        <v>1</v>
      </c>
      <c r="I117" s="55" t="s">
        <v>45</v>
      </c>
      <c r="J117" s="99"/>
    </row>
    <row r="118" spans="1:14" ht="38.25" customHeight="1" thickTop="1" thickBot="1">
      <c r="A118" s="135"/>
      <c r="B118" s="276" t="s">
        <v>60</v>
      </c>
      <c r="C118" s="259"/>
      <c r="D118" s="277">
        <f>SUM(D116:E117)</f>
        <v>45000</v>
      </c>
      <c r="E118" s="278"/>
      <c r="F118" s="327"/>
      <c r="G118" s="279"/>
      <c r="H118" s="279"/>
      <c r="I118" s="328"/>
      <c r="J118" s="136"/>
    </row>
    <row r="119" spans="1:14" ht="27" customHeight="1" thickTop="1" thickBot="1">
      <c r="A119" s="127"/>
      <c r="B119" s="209" t="s">
        <v>146</v>
      </c>
      <c r="C119" s="210"/>
      <c r="D119" s="211">
        <f>D114+D118</f>
        <v>2785875</v>
      </c>
      <c r="E119" s="212"/>
      <c r="F119" s="213" t="s">
        <v>38</v>
      </c>
      <c r="G119" s="214"/>
      <c r="H119" s="214"/>
      <c r="I119" s="214"/>
      <c r="J119" s="215"/>
    </row>
    <row r="120" spans="1:14" ht="13.5" customHeight="1">
      <c r="A120" s="63"/>
      <c r="B120" s="64"/>
      <c r="C120" s="64"/>
      <c r="D120" s="65"/>
      <c r="E120" s="65"/>
      <c r="F120" s="63"/>
      <c r="G120" s="63"/>
      <c r="H120" s="63"/>
      <c r="I120" s="63"/>
      <c r="J120" s="63"/>
    </row>
    <row r="121" spans="1:14" ht="27" thickBot="1">
      <c r="A121" s="197" t="s">
        <v>147</v>
      </c>
      <c r="B121" s="197"/>
      <c r="C121" s="197"/>
      <c r="D121" s="197"/>
      <c r="E121" s="197"/>
    </row>
    <row r="122" spans="1:14" ht="35.25" thickBot="1">
      <c r="A122" s="41" t="s">
        <v>19</v>
      </c>
      <c r="B122" s="198" t="s">
        <v>9</v>
      </c>
      <c r="C122" s="199"/>
      <c r="D122" s="198" t="s">
        <v>10</v>
      </c>
      <c r="E122" s="199"/>
      <c r="F122" s="198" t="s">
        <v>24</v>
      </c>
      <c r="G122" s="200"/>
      <c r="H122" s="200"/>
      <c r="I122" s="199"/>
      <c r="J122" s="42" t="s">
        <v>37</v>
      </c>
    </row>
    <row r="123" spans="1:14" ht="28.5" customHeight="1" thickTop="1">
      <c r="A123" s="20">
        <v>1</v>
      </c>
      <c r="B123" s="189" t="s">
        <v>155</v>
      </c>
      <c r="C123" s="189"/>
      <c r="D123" s="201">
        <v>120000</v>
      </c>
      <c r="E123" s="201"/>
      <c r="F123" s="190">
        <v>46171</v>
      </c>
      <c r="G123" s="190"/>
      <c r="H123" s="190"/>
      <c r="I123" s="190"/>
      <c r="J123" s="87" t="s">
        <v>61</v>
      </c>
    </row>
    <row r="124" spans="1:14" ht="28.5" customHeight="1">
      <c r="A124" s="19">
        <v>2</v>
      </c>
      <c r="B124" s="154" t="s">
        <v>156</v>
      </c>
      <c r="C124" s="154"/>
      <c r="D124" s="269">
        <v>40000</v>
      </c>
      <c r="E124" s="269"/>
      <c r="F124" s="183">
        <v>46171</v>
      </c>
      <c r="G124" s="183"/>
      <c r="H124" s="183"/>
      <c r="I124" s="183"/>
      <c r="J124" s="66" t="s">
        <v>61</v>
      </c>
      <c r="N124" s="100"/>
    </row>
    <row r="125" spans="1:14" ht="28.5" customHeight="1">
      <c r="A125" s="20">
        <v>3</v>
      </c>
      <c r="B125" s="194" t="s">
        <v>62</v>
      </c>
      <c r="C125" s="195"/>
      <c r="D125" s="326">
        <v>121000</v>
      </c>
      <c r="E125" s="326"/>
      <c r="F125" s="190">
        <v>46168</v>
      </c>
      <c r="G125" s="190"/>
      <c r="H125" s="190"/>
      <c r="I125" s="190"/>
      <c r="J125" s="87" t="s">
        <v>22</v>
      </c>
    </row>
    <row r="126" spans="1:14" ht="28.5" customHeight="1">
      <c r="A126" s="19">
        <v>4</v>
      </c>
      <c r="B126" s="194" t="s">
        <v>157</v>
      </c>
      <c r="C126" s="195"/>
      <c r="D126" s="191">
        <v>92400</v>
      </c>
      <c r="E126" s="192"/>
      <c r="F126" s="186">
        <v>46168</v>
      </c>
      <c r="G126" s="187"/>
      <c r="H126" s="187"/>
      <c r="I126" s="188"/>
      <c r="J126" s="66" t="s">
        <v>22</v>
      </c>
    </row>
    <row r="127" spans="1:14" ht="28.5" customHeight="1">
      <c r="A127" s="19">
        <v>5</v>
      </c>
      <c r="B127" s="194" t="s">
        <v>63</v>
      </c>
      <c r="C127" s="195"/>
      <c r="D127" s="191">
        <v>90000</v>
      </c>
      <c r="E127" s="192"/>
      <c r="F127" s="186">
        <v>46168</v>
      </c>
      <c r="G127" s="187"/>
      <c r="H127" s="187"/>
      <c r="I127" s="188"/>
      <c r="J127" s="66" t="s">
        <v>22</v>
      </c>
    </row>
    <row r="128" spans="1:14" ht="28.5" customHeight="1">
      <c r="A128" s="68">
        <v>6</v>
      </c>
      <c r="B128" s="194" t="s">
        <v>64</v>
      </c>
      <c r="C128" s="195"/>
      <c r="D128" s="324">
        <v>35900</v>
      </c>
      <c r="E128" s="325"/>
      <c r="F128" s="229">
        <v>46163</v>
      </c>
      <c r="G128" s="230"/>
      <c r="H128" s="230"/>
      <c r="I128" s="231"/>
      <c r="J128" s="66" t="s">
        <v>22</v>
      </c>
    </row>
    <row r="129" spans="1:10" ht="28.5" customHeight="1">
      <c r="A129" s="19">
        <v>7</v>
      </c>
      <c r="B129" s="189" t="s">
        <v>158</v>
      </c>
      <c r="C129" s="189"/>
      <c r="D129" s="191">
        <v>1450500</v>
      </c>
      <c r="E129" s="192"/>
      <c r="F129" s="186">
        <v>46146</v>
      </c>
      <c r="G129" s="187"/>
      <c r="H129" s="187"/>
      <c r="I129" s="188"/>
      <c r="J129" s="87" t="s">
        <v>58</v>
      </c>
    </row>
    <row r="130" spans="1:10" ht="28.5" customHeight="1">
      <c r="A130" s="20">
        <v>8</v>
      </c>
      <c r="B130" s="154" t="s">
        <v>159</v>
      </c>
      <c r="C130" s="154"/>
      <c r="D130" s="193">
        <v>122283</v>
      </c>
      <c r="E130" s="193"/>
      <c r="F130" s="190">
        <v>46148</v>
      </c>
      <c r="G130" s="190"/>
      <c r="H130" s="190"/>
      <c r="I130" s="190"/>
      <c r="J130" s="87" t="s">
        <v>58</v>
      </c>
    </row>
    <row r="131" spans="1:10" ht="42.6" customHeight="1">
      <c r="A131" s="19">
        <v>9</v>
      </c>
      <c r="B131" s="321" t="s">
        <v>160</v>
      </c>
      <c r="C131" s="322"/>
      <c r="D131" s="185">
        <v>4500</v>
      </c>
      <c r="E131" s="185"/>
      <c r="F131" s="183">
        <v>46171</v>
      </c>
      <c r="G131" s="183"/>
      <c r="H131" s="183"/>
      <c r="I131" s="183"/>
      <c r="J131" s="66" t="s">
        <v>58</v>
      </c>
    </row>
    <row r="132" spans="1:10" ht="42.6" customHeight="1">
      <c r="A132" s="19">
        <v>10</v>
      </c>
      <c r="B132" s="184" t="s">
        <v>161</v>
      </c>
      <c r="C132" s="184"/>
      <c r="D132" s="185">
        <v>45000</v>
      </c>
      <c r="E132" s="185"/>
      <c r="F132" s="183">
        <v>46171</v>
      </c>
      <c r="G132" s="183"/>
      <c r="H132" s="183"/>
      <c r="I132" s="183"/>
      <c r="J132" s="66" t="s">
        <v>58</v>
      </c>
    </row>
    <row r="133" spans="1:10" ht="42.6" customHeight="1" thickBot="1">
      <c r="A133" s="89">
        <v>11</v>
      </c>
      <c r="B133" s="323" t="s">
        <v>162</v>
      </c>
      <c r="C133" s="323"/>
      <c r="D133" s="256">
        <v>453375</v>
      </c>
      <c r="E133" s="256"/>
      <c r="F133" s="257">
        <v>46146</v>
      </c>
      <c r="G133" s="257"/>
      <c r="H133" s="257"/>
      <c r="I133" s="257"/>
      <c r="J133" s="90" t="s">
        <v>58</v>
      </c>
    </row>
    <row r="134" spans="1:10" ht="28.35" customHeight="1" thickTop="1" thickBot="1">
      <c r="A134" s="131"/>
      <c r="B134" s="276" t="s">
        <v>54</v>
      </c>
      <c r="C134" s="259"/>
      <c r="D134" s="260">
        <f>SUM(D123:E133)</f>
        <v>2574958</v>
      </c>
      <c r="E134" s="261"/>
      <c r="F134" s="262"/>
      <c r="G134" s="263"/>
      <c r="H134" s="263"/>
      <c r="I134" s="264"/>
      <c r="J134" s="132"/>
    </row>
    <row r="135" spans="1:10" ht="36" thickTop="1" thickBot="1">
      <c r="A135" s="137" t="s">
        <v>55</v>
      </c>
      <c r="B135" s="318" t="s">
        <v>9</v>
      </c>
      <c r="C135" s="319"/>
      <c r="D135" s="318" t="s">
        <v>10</v>
      </c>
      <c r="E135" s="319"/>
      <c r="F135" s="318" t="s">
        <v>56</v>
      </c>
      <c r="G135" s="320"/>
      <c r="H135" s="320"/>
      <c r="I135" s="319"/>
      <c r="J135" s="138" t="s">
        <v>57</v>
      </c>
    </row>
    <row r="136" spans="1:10" ht="22.5" customHeight="1" thickTop="1">
      <c r="A136" s="20">
        <v>1</v>
      </c>
      <c r="B136" s="189" t="s">
        <v>163</v>
      </c>
      <c r="C136" s="189"/>
      <c r="D136" s="253">
        <v>200000</v>
      </c>
      <c r="E136" s="253"/>
      <c r="F136" s="173">
        <v>46146</v>
      </c>
      <c r="G136" s="174"/>
      <c r="H136" s="174"/>
      <c r="I136" s="175"/>
      <c r="J136" s="93" t="s">
        <v>58</v>
      </c>
    </row>
    <row r="137" spans="1:10" ht="22.5" customHeight="1">
      <c r="A137" s="19">
        <v>2</v>
      </c>
      <c r="B137" s="154" t="s">
        <v>162</v>
      </c>
      <c r="C137" s="154"/>
      <c r="D137" s="155">
        <v>453375</v>
      </c>
      <c r="E137" s="155"/>
      <c r="F137" s="157">
        <v>46146</v>
      </c>
      <c r="G137" s="162"/>
      <c r="H137" s="162"/>
      <c r="I137" s="163"/>
      <c r="J137" s="56" t="s">
        <v>58</v>
      </c>
    </row>
    <row r="138" spans="1:10" ht="22.5" customHeight="1">
      <c r="A138" s="19">
        <v>3</v>
      </c>
      <c r="B138" s="164" t="s">
        <v>164</v>
      </c>
      <c r="C138" s="164"/>
      <c r="D138" s="155">
        <v>180000</v>
      </c>
      <c r="E138" s="155"/>
      <c r="F138" s="156">
        <v>46162</v>
      </c>
      <c r="G138" s="156"/>
      <c r="H138" s="156"/>
      <c r="I138" s="157"/>
      <c r="J138" s="56" t="s">
        <v>53</v>
      </c>
    </row>
    <row r="139" spans="1:10" ht="37.5" customHeight="1">
      <c r="A139" s="68">
        <v>4</v>
      </c>
      <c r="B139" s="194" t="s">
        <v>165</v>
      </c>
      <c r="C139" s="195"/>
      <c r="D139" s="178">
        <v>63000</v>
      </c>
      <c r="E139" s="178"/>
      <c r="F139" s="179">
        <v>46148</v>
      </c>
      <c r="G139" s="179"/>
      <c r="H139" s="179"/>
      <c r="I139" s="180"/>
      <c r="J139" s="56" t="s">
        <v>53</v>
      </c>
    </row>
    <row r="140" spans="1:10" ht="46.5" customHeight="1">
      <c r="A140" s="19">
        <v>5</v>
      </c>
      <c r="B140" s="194" t="s">
        <v>166</v>
      </c>
      <c r="C140" s="195"/>
      <c r="D140" s="160">
        <v>36000</v>
      </c>
      <c r="E140" s="161"/>
      <c r="F140" s="157">
        <v>46149</v>
      </c>
      <c r="G140" s="162"/>
      <c r="H140" s="162"/>
      <c r="I140" s="162"/>
      <c r="J140" s="56" t="s">
        <v>53</v>
      </c>
    </row>
    <row r="141" spans="1:10" ht="22.5" customHeight="1">
      <c r="A141" s="19">
        <v>6</v>
      </c>
      <c r="B141" s="316" t="s">
        <v>167</v>
      </c>
      <c r="C141" s="317"/>
      <c r="D141" s="160">
        <v>220000</v>
      </c>
      <c r="E141" s="161"/>
      <c r="F141" s="157">
        <v>46148</v>
      </c>
      <c r="G141" s="162"/>
      <c r="H141" s="162"/>
      <c r="I141" s="162"/>
      <c r="J141" s="67" t="s">
        <v>1</v>
      </c>
    </row>
    <row r="142" spans="1:10" ht="22.5" customHeight="1">
      <c r="A142" s="19">
        <v>7</v>
      </c>
      <c r="B142" s="314" t="s">
        <v>168</v>
      </c>
      <c r="C142" s="315"/>
      <c r="D142" s="160">
        <v>9810</v>
      </c>
      <c r="E142" s="161"/>
      <c r="F142" s="157">
        <v>46153</v>
      </c>
      <c r="G142" s="162"/>
      <c r="H142" s="162"/>
      <c r="I142" s="162"/>
      <c r="J142" s="67" t="s">
        <v>1</v>
      </c>
    </row>
    <row r="143" spans="1:10" ht="22.5" customHeight="1">
      <c r="A143" s="20">
        <v>8</v>
      </c>
      <c r="B143" s="314" t="s">
        <v>169</v>
      </c>
      <c r="C143" s="315"/>
      <c r="D143" s="160">
        <v>28900</v>
      </c>
      <c r="E143" s="161"/>
      <c r="F143" s="157">
        <v>46155</v>
      </c>
      <c r="G143" s="162"/>
      <c r="H143" s="162"/>
      <c r="I143" s="162"/>
      <c r="J143" s="67" t="s">
        <v>1</v>
      </c>
    </row>
    <row r="144" spans="1:10" ht="22.5" customHeight="1">
      <c r="A144" s="19">
        <v>9</v>
      </c>
      <c r="B144" s="154" t="s">
        <v>170</v>
      </c>
      <c r="C144" s="154"/>
      <c r="D144" s="166">
        <v>9190</v>
      </c>
      <c r="E144" s="167"/>
      <c r="F144" s="156">
        <v>46155</v>
      </c>
      <c r="G144" s="156"/>
      <c r="H144" s="156"/>
      <c r="I144" s="157"/>
      <c r="J144" s="67" t="s">
        <v>1</v>
      </c>
    </row>
    <row r="145" spans="1:10" ht="22.5" customHeight="1">
      <c r="A145" s="19">
        <v>10</v>
      </c>
      <c r="B145" s="154" t="s">
        <v>137</v>
      </c>
      <c r="C145" s="154"/>
      <c r="D145" s="168">
        <v>16500</v>
      </c>
      <c r="E145" s="168"/>
      <c r="F145" s="156">
        <v>46171</v>
      </c>
      <c r="G145" s="156"/>
      <c r="H145" s="156"/>
      <c r="I145" s="157"/>
      <c r="J145" s="67" t="s">
        <v>138</v>
      </c>
    </row>
    <row r="146" spans="1:10" ht="48" customHeight="1">
      <c r="A146" s="19">
        <v>11</v>
      </c>
      <c r="B146" s="295" t="s">
        <v>171</v>
      </c>
      <c r="C146" s="295"/>
      <c r="D146" s="166">
        <v>45000</v>
      </c>
      <c r="E146" s="167"/>
      <c r="F146" s="157">
        <v>46153</v>
      </c>
      <c r="G146" s="162"/>
      <c r="H146" s="162"/>
      <c r="I146" s="163"/>
      <c r="J146" s="101" t="s">
        <v>172</v>
      </c>
    </row>
    <row r="147" spans="1:10" ht="32.25" customHeight="1" thickBot="1">
      <c r="A147" s="89">
        <v>12</v>
      </c>
      <c r="B147" s="296" t="s">
        <v>173</v>
      </c>
      <c r="C147" s="297"/>
      <c r="D147" s="298">
        <v>150000</v>
      </c>
      <c r="E147" s="298"/>
      <c r="F147" s="299">
        <v>46171</v>
      </c>
      <c r="G147" s="299"/>
      <c r="H147" s="299"/>
      <c r="I147" s="300"/>
      <c r="J147" s="94" t="s">
        <v>61</v>
      </c>
    </row>
    <row r="148" spans="1:10" ht="28.35" customHeight="1" thickTop="1" thickBot="1">
      <c r="A148" s="131"/>
      <c r="B148" s="276" t="s">
        <v>59</v>
      </c>
      <c r="C148" s="259"/>
      <c r="D148" s="309">
        <f>SUM(D136:E147)</f>
        <v>1411775</v>
      </c>
      <c r="E148" s="310"/>
      <c r="F148" s="311"/>
      <c r="G148" s="263"/>
      <c r="H148" s="263"/>
      <c r="I148" s="264"/>
      <c r="J148" s="132"/>
    </row>
    <row r="149" spans="1:10" ht="27" customHeight="1" thickTop="1" thickBot="1">
      <c r="A149" s="127"/>
      <c r="B149" s="237" t="s">
        <v>148</v>
      </c>
      <c r="C149" s="238"/>
      <c r="D149" s="239">
        <f>D134+D148</f>
        <v>3986733</v>
      </c>
      <c r="E149" s="240"/>
      <c r="F149" s="241" t="s">
        <v>40</v>
      </c>
      <c r="G149" s="242"/>
      <c r="H149" s="242"/>
      <c r="I149" s="242"/>
      <c r="J149" s="243"/>
    </row>
    <row r="150" spans="1:10" ht="27" thickBot="1">
      <c r="A150" s="303" t="s">
        <v>149</v>
      </c>
      <c r="B150" s="303"/>
      <c r="C150" s="303"/>
      <c r="D150" s="303"/>
      <c r="E150" s="303"/>
    </row>
    <row r="151" spans="1:10" ht="18" customHeight="1">
      <c r="A151" s="304" t="s">
        <v>18</v>
      </c>
      <c r="B151" s="305" t="s">
        <v>6</v>
      </c>
      <c r="C151" s="306"/>
      <c r="D151" s="305" t="s">
        <v>7</v>
      </c>
      <c r="E151" s="306"/>
      <c r="F151" s="305" t="s">
        <v>8</v>
      </c>
      <c r="G151" s="307"/>
      <c r="H151" s="307"/>
      <c r="I151" s="307"/>
      <c r="J151" s="308"/>
    </row>
    <row r="152" spans="1:10" ht="18" customHeight="1" thickBot="1">
      <c r="A152" s="280"/>
      <c r="B152" s="266"/>
      <c r="C152" s="267"/>
      <c r="D152" s="266"/>
      <c r="E152" s="267"/>
      <c r="F152" s="266"/>
      <c r="G152" s="268"/>
      <c r="H152" s="268"/>
      <c r="I152" s="268"/>
      <c r="J152" s="281"/>
    </row>
    <row r="153" spans="1:10" ht="22.5" customHeight="1" thickTop="1">
      <c r="A153" s="5">
        <v>1</v>
      </c>
      <c r="B153" s="301" t="s">
        <v>0</v>
      </c>
      <c r="C153" s="17" t="s">
        <v>14</v>
      </c>
      <c r="D153" s="282">
        <f t="shared" ref="D153:D157" si="5">F153*H153</f>
        <v>595000</v>
      </c>
      <c r="E153" s="283"/>
      <c r="F153" s="2">
        <v>35000</v>
      </c>
      <c r="G153" s="3" t="s">
        <v>12</v>
      </c>
      <c r="H153" s="4">
        <v>17</v>
      </c>
      <c r="I153" s="1" t="s">
        <v>13</v>
      </c>
      <c r="J153" s="39"/>
    </row>
    <row r="154" spans="1:10" ht="22.5" customHeight="1">
      <c r="A154" s="5">
        <v>2</v>
      </c>
      <c r="B154" s="291"/>
      <c r="C154" s="35" t="s">
        <v>11</v>
      </c>
      <c r="D154" s="312">
        <f t="shared" si="5"/>
        <v>2250000</v>
      </c>
      <c r="E154" s="313"/>
      <c r="F154" s="8">
        <v>90000</v>
      </c>
      <c r="G154" s="9" t="s">
        <v>12</v>
      </c>
      <c r="H154" s="10">
        <v>25</v>
      </c>
      <c r="I154" s="7" t="s">
        <v>13</v>
      </c>
      <c r="J154" s="39"/>
    </row>
    <row r="155" spans="1:10" ht="22.5" customHeight="1">
      <c r="A155" s="5">
        <v>3</v>
      </c>
      <c r="B155" s="291"/>
      <c r="C155" s="17" t="s">
        <v>16</v>
      </c>
      <c r="D155" s="282">
        <f t="shared" si="5"/>
        <v>35000</v>
      </c>
      <c r="E155" s="283"/>
      <c r="F155" s="2">
        <v>17500</v>
      </c>
      <c r="G155" s="3" t="s">
        <v>12</v>
      </c>
      <c r="H155" s="4">
        <v>2</v>
      </c>
      <c r="I155" s="1" t="s">
        <v>13</v>
      </c>
      <c r="J155" s="39"/>
    </row>
    <row r="156" spans="1:10" ht="22.5" customHeight="1">
      <c r="A156" s="5">
        <v>4</v>
      </c>
      <c r="B156" s="291"/>
      <c r="C156" s="17" t="s">
        <v>15</v>
      </c>
      <c r="D156" s="282">
        <f t="shared" si="5"/>
        <v>225000</v>
      </c>
      <c r="E156" s="283"/>
      <c r="F156" s="2">
        <v>45000</v>
      </c>
      <c r="G156" s="3" t="s">
        <v>12</v>
      </c>
      <c r="H156" s="4">
        <v>5</v>
      </c>
      <c r="I156" s="1" t="s">
        <v>13</v>
      </c>
      <c r="J156" s="39"/>
    </row>
    <row r="157" spans="1:10" ht="22.5" customHeight="1">
      <c r="A157" s="37">
        <v>5</v>
      </c>
      <c r="B157" s="291"/>
      <c r="C157" s="38" t="s">
        <v>44</v>
      </c>
      <c r="D157" s="284">
        <f t="shared" si="5"/>
        <v>60000</v>
      </c>
      <c r="E157" s="285"/>
      <c r="F157" s="12">
        <v>10000</v>
      </c>
      <c r="G157" s="13" t="s">
        <v>12</v>
      </c>
      <c r="H157" s="14">
        <v>6</v>
      </c>
      <c r="I157" s="11" t="s">
        <v>13</v>
      </c>
      <c r="J157" s="36"/>
    </row>
    <row r="158" spans="1:10" ht="22.5" customHeight="1">
      <c r="A158" s="102">
        <v>6</v>
      </c>
      <c r="B158" s="291"/>
      <c r="C158" s="104" t="s">
        <v>65</v>
      </c>
      <c r="D158" s="441">
        <f>F158*H158</f>
        <v>27500</v>
      </c>
      <c r="E158" s="442"/>
      <c r="F158" s="74">
        <v>27500</v>
      </c>
      <c r="G158" s="443" t="s">
        <v>12</v>
      </c>
      <c r="H158" s="75">
        <v>1</v>
      </c>
      <c r="I158" s="76" t="s">
        <v>45</v>
      </c>
      <c r="J158" s="103"/>
    </row>
    <row r="159" spans="1:10" ht="22.5" customHeight="1">
      <c r="A159" s="102">
        <v>7</v>
      </c>
      <c r="B159" s="291"/>
      <c r="C159" s="96" t="s">
        <v>65</v>
      </c>
      <c r="D159" s="451">
        <f>F159*H159</f>
        <v>2500</v>
      </c>
      <c r="E159" s="452"/>
      <c r="F159" s="115">
        <v>2500</v>
      </c>
      <c r="G159" s="116" t="s">
        <v>12</v>
      </c>
      <c r="H159" s="117">
        <v>1</v>
      </c>
      <c r="I159" s="118" t="s">
        <v>45</v>
      </c>
      <c r="J159" s="103"/>
    </row>
    <row r="160" spans="1:10" ht="22.5" customHeight="1">
      <c r="A160" s="57">
        <v>8</v>
      </c>
      <c r="B160" s="302"/>
      <c r="C160" s="444" t="s">
        <v>174</v>
      </c>
      <c r="D160" s="445">
        <f>F160*H160</f>
        <v>157</v>
      </c>
      <c r="E160" s="446"/>
      <c r="F160" s="447">
        <v>157</v>
      </c>
      <c r="G160" s="448" t="s">
        <v>12</v>
      </c>
      <c r="H160" s="449">
        <v>1</v>
      </c>
      <c r="I160" s="450" t="s">
        <v>13</v>
      </c>
      <c r="J160" s="77"/>
    </row>
    <row r="161" spans="1:10" ht="22.5" customHeight="1">
      <c r="A161" s="57">
        <v>9</v>
      </c>
      <c r="B161" s="290" t="s">
        <v>87</v>
      </c>
      <c r="C161" s="104" t="s">
        <v>175</v>
      </c>
      <c r="D161" s="286">
        <f>F161*H161</f>
        <v>30000</v>
      </c>
      <c r="E161" s="287"/>
      <c r="F161" s="115">
        <v>30000</v>
      </c>
      <c r="G161" s="116" t="s">
        <v>12</v>
      </c>
      <c r="H161" s="117">
        <v>1</v>
      </c>
      <c r="I161" s="118" t="s">
        <v>45</v>
      </c>
      <c r="J161" s="58"/>
    </row>
    <row r="162" spans="1:10" ht="19.7" customHeight="1">
      <c r="A162" s="102">
        <v>10</v>
      </c>
      <c r="B162" s="291"/>
      <c r="C162" s="293" t="s">
        <v>96</v>
      </c>
      <c r="D162" s="284">
        <f t="shared" ref="D162:D163" si="6">F162*H162</f>
        <v>90000</v>
      </c>
      <c r="E162" s="285"/>
      <c r="F162" s="12">
        <v>90000</v>
      </c>
      <c r="G162" s="13" t="s">
        <v>12</v>
      </c>
      <c r="H162" s="14">
        <v>1</v>
      </c>
      <c r="I162" s="11" t="s">
        <v>13</v>
      </c>
      <c r="J162" s="105" t="s">
        <v>176</v>
      </c>
    </row>
    <row r="163" spans="1:10" ht="19.7" customHeight="1" thickBot="1">
      <c r="A163" s="119">
        <v>11</v>
      </c>
      <c r="B163" s="292"/>
      <c r="C163" s="294"/>
      <c r="D163" s="288">
        <f t="shared" si="6"/>
        <v>45000</v>
      </c>
      <c r="E163" s="289"/>
      <c r="F163" s="120">
        <v>45000</v>
      </c>
      <c r="G163" s="121" t="s">
        <v>12</v>
      </c>
      <c r="H163" s="122">
        <v>1</v>
      </c>
      <c r="I163" s="123" t="s">
        <v>13</v>
      </c>
      <c r="J163" s="124" t="s">
        <v>97</v>
      </c>
    </row>
    <row r="164" spans="1:10" ht="27.75" customHeight="1" thickTop="1" thickBot="1">
      <c r="A164" s="432"/>
      <c r="B164" s="433" t="s">
        <v>39</v>
      </c>
      <c r="C164" s="434"/>
      <c r="D164" s="435">
        <f>SUM(D153:E163)</f>
        <v>3360157</v>
      </c>
      <c r="E164" s="436"/>
      <c r="F164" s="437"/>
      <c r="G164" s="438"/>
      <c r="H164" s="438"/>
      <c r="I164" s="439"/>
      <c r="J164" s="440"/>
    </row>
    <row r="165" spans="1:10">
      <c r="A165" s="304" t="s">
        <v>18</v>
      </c>
      <c r="B165" s="305" t="s">
        <v>6</v>
      </c>
      <c r="C165" s="306"/>
      <c r="D165" s="305" t="s">
        <v>7</v>
      </c>
      <c r="E165" s="306"/>
      <c r="F165" s="305" t="s">
        <v>8</v>
      </c>
      <c r="G165" s="307"/>
      <c r="H165" s="307"/>
      <c r="I165" s="307"/>
      <c r="J165" s="308"/>
    </row>
    <row r="166" spans="1:10" ht="17.25" thickBot="1">
      <c r="A166" s="280"/>
      <c r="B166" s="266"/>
      <c r="C166" s="267"/>
      <c r="D166" s="266"/>
      <c r="E166" s="267"/>
      <c r="F166" s="266"/>
      <c r="G166" s="268"/>
      <c r="H166" s="268"/>
      <c r="I166" s="268"/>
      <c r="J166" s="281"/>
    </row>
    <row r="167" spans="1:10" ht="22.5" customHeight="1" thickTop="1">
      <c r="A167" s="45">
        <v>1</v>
      </c>
      <c r="B167" s="270" t="s">
        <v>177</v>
      </c>
      <c r="C167" s="86" t="s">
        <v>66</v>
      </c>
      <c r="D167" s="275">
        <f t="shared" ref="D167:D202" si="7">F167*H167</f>
        <v>1170000</v>
      </c>
      <c r="E167" s="275"/>
      <c r="F167" s="49">
        <v>90000</v>
      </c>
      <c r="G167" s="43" t="s">
        <v>21</v>
      </c>
      <c r="H167" s="44">
        <v>13</v>
      </c>
      <c r="I167" s="47" t="s">
        <v>45</v>
      </c>
      <c r="J167" s="48"/>
    </row>
    <row r="168" spans="1:10" ht="22.5" customHeight="1">
      <c r="A168" s="46">
        <v>2</v>
      </c>
      <c r="B168" s="270"/>
      <c r="C168" s="79" t="s">
        <v>47</v>
      </c>
      <c r="D168" s="223">
        <f t="shared" si="7"/>
        <v>450000</v>
      </c>
      <c r="E168" s="223"/>
      <c r="F168" s="59">
        <v>45000</v>
      </c>
      <c r="G168" s="60" t="s">
        <v>21</v>
      </c>
      <c r="H168" s="61">
        <v>10</v>
      </c>
      <c r="I168" s="62" t="s">
        <v>45</v>
      </c>
      <c r="J168" s="50"/>
    </row>
    <row r="169" spans="1:10" ht="22.5" customHeight="1">
      <c r="A169" s="46">
        <v>3</v>
      </c>
      <c r="B169" s="270"/>
      <c r="C169" s="79" t="s">
        <v>3</v>
      </c>
      <c r="D169" s="223">
        <f t="shared" si="7"/>
        <v>600000</v>
      </c>
      <c r="E169" s="223"/>
      <c r="F169" s="49">
        <v>75000</v>
      </c>
      <c r="G169" s="43" t="s">
        <v>21</v>
      </c>
      <c r="H169" s="44">
        <v>8</v>
      </c>
      <c r="I169" s="47" t="s">
        <v>45</v>
      </c>
      <c r="J169" s="50"/>
    </row>
    <row r="170" spans="1:10" ht="22.5" customHeight="1">
      <c r="A170" s="46">
        <v>4</v>
      </c>
      <c r="B170" s="270"/>
      <c r="C170" s="79" t="s">
        <v>50</v>
      </c>
      <c r="D170" s="223">
        <f t="shared" si="7"/>
        <v>75000</v>
      </c>
      <c r="E170" s="223"/>
      <c r="F170" s="49">
        <v>37500</v>
      </c>
      <c r="G170" s="43" t="s">
        <v>21</v>
      </c>
      <c r="H170" s="44">
        <v>2</v>
      </c>
      <c r="I170" s="47" t="s">
        <v>45</v>
      </c>
      <c r="J170" s="50"/>
    </row>
    <row r="171" spans="1:10" ht="22.5" customHeight="1">
      <c r="A171" s="46">
        <v>5</v>
      </c>
      <c r="B171" s="270"/>
      <c r="C171" s="79" t="s">
        <v>178</v>
      </c>
      <c r="D171" s="223">
        <f t="shared" si="7"/>
        <v>187500</v>
      </c>
      <c r="E171" s="223"/>
      <c r="F171" s="49">
        <v>37500</v>
      </c>
      <c r="G171" s="43" t="s">
        <v>21</v>
      </c>
      <c r="H171" s="44">
        <v>5</v>
      </c>
      <c r="I171" s="47" t="s">
        <v>45</v>
      </c>
      <c r="J171" s="50"/>
    </row>
    <row r="172" spans="1:10" ht="22.5" customHeight="1">
      <c r="A172" s="46">
        <v>6</v>
      </c>
      <c r="B172" s="270"/>
      <c r="C172" s="79" t="s">
        <v>67</v>
      </c>
      <c r="D172" s="223">
        <f t="shared" si="7"/>
        <v>1530000</v>
      </c>
      <c r="E172" s="223"/>
      <c r="F172" s="49">
        <v>90000</v>
      </c>
      <c r="G172" s="43" t="s">
        <v>21</v>
      </c>
      <c r="H172" s="44">
        <v>17</v>
      </c>
      <c r="I172" s="47" t="s">
        <v>45</v>
      </c>
      <c r="J172" s="50"/>
    </row>
    <row r="173" spans="1:10" s="106" customFormat="1" ht="22.5" customHeight="1">
      <c r="A173" s="46">
        <v>7</v>
      </c>
      <c r="B173" s="270"/>
      <c r="C173" s="79" t="s">
        <v>69</v>
      </c>
      <c r="D173" s="223">
        <f t="shared" si="7"/>
        <v>45000</v>
      </c>
      <c r="E173" s="223"/>
      <c r="F173" s="59">
        <v>45000</v>
      </c>
      <c r="G173" s="60" t="s">
        <v>21</v>
      </c>
      <c r="H173" s="61">
        <v>1</v>
      </c>
      <c r="I173" s="62" t="s">
        <v>45</v>
      </c>
      <c r="J173" s="50"/>
    </row>
    <row r="174" spans="1:10" ht="22.5" customHeight="1">
      <c r="A174" s="46">
        <v>8</v>
      </c>
      <c r="B174" s="270"/>
      <c r="C174" s="79" t="s">
        <v>68</v>
      </c>
      <c r="D174" s="223">
        <f t="shared" si="7"/>
        <v>315000</v>
      </c>
      <c r="E174" s="223"/>
      <c r="F174" s="49">
        <v>45000</v>
      </c>
      <c r="G174" s="43" t="s">
        <v>21</v>
      </c>
      <c r="H174" s="44">
        <v>7</v>
      </c>
      <c r="I174" s="47" t="s">
        <v>45</v>
      </c>
      <c r="J174" s="50"/>
    </row>
    <row r="175" spans="1:10" ht="22.5" customHeight="1">
      <c r="A175" s="46">
        <v>9</v>
      </c>
      <c r="B175" s="270"/>
      <c r="C175" s="79" t="s">
        <v>20</v>
      </c>
      <c r="D175" s="223">
        <f t="shared" si="7"/>
        <v>990000</v>
      </c>
      <c r="E175" s="223"/>
      <c r="F175" s="49">
        <v>90000</v>
      </c>
      <c r="G175" s="43" t="s">
        <v>21</v>
      </c>
      <c r="H175" s="44">
        <v>11</v>
      </c>
      <c r="I175" s="47" t="s">
        <v>45</v>
      </c>
      <c r="J175" s="50"/>
    </row>
    <row r="176" spans="1:10" ht="22.5" customHeight="1">
      <c r="A176" s="46">
        <v>10</v>
      </c>
      <c r="B176" s="270"/>
      <c r="C176" s="79" t="s">
        <v>49</v>
      </c>
      <c r="D176" s="223">
        <f t="shared" si="7"/>
        <v>405000</v>
      </c>
      <c r="E176" s="223"/>
      <c r="F176" s="49">
        <v>45000</v>
      </c>
      <c r="G176" s="43" t="s">
        <v>21</v>
      </c>
      <c r="H176" s="44">
        <v>9</v>
      </c>
      <c r="I176" s="47" t="s">
        <v>45</v>
      </c>
      <c r="J176" s="50"/>
    </row>
    <row r="177" spans="1:10" ht="22.5" customHeight="1">
      <c r="A177" s="46">
        <v>11</v>
      </c>
      <c r="B177" s="270"/>
      <c r="C177" s="79" t="s">
        <v>70</v>
      </c>
      <c r="D177" s="223">
        <f t="shared" si="7"/>
        <v>360000</v>
      </c>
      <c r="E177" s="223"/>
      <c r="F177" s="49">
        <v>90000</v>
      </c>
      <c r="G177" s="43" t="s">
        <v>21</v>
      </c>
      <c r="H177" s="44">
        <v>4</v>
      </c>
      <c r="I177" s="47" t="s">
        <v>45</v>
      </c>
      <c r="J177" s="50"/>
    </row>
    <row r="178" spans="1:10" ht="22.5" customHeight="1">
      <c r="A178" s="46">
        <v>12</v>
      </c>
      <c r="B178" s="270"/>
      <c r="C178" s="79" t="s">
        <v>71</v>
      </c>
      <c r="D178" s="223">
        <f t="shared" si="7"/>
        <v>225000</v>
      </c>
      <c r="E178" s="223"/>
      <c r="F178" s="49">
        <v>45000</v>
      </c>
      <c r="G178" s="43" t="s">
        <v>21</v>
      </c>
      <c r="H178" s="44">
        <v>5</v>
      </c>
      <c r="I178" s="47" t="s">
        <v>45</v>
      </c>
      <c r="J178" s="50"/>
    </row>
    <row r="179" spans="1:10" ht="22.5" customHeight="1">
      <c r="A179" s="46">
        <v>13</v>
      </c>
      <c r="B179" s="270"/>
      <c r="C179" s="79" t="s">
        <v>179</v>
      </c>
      <c r="D179" s="223">
        <f t="shared" si="7"/>
        <v>90000</v>
      </c>
      <c r="E179" s="223"/>
      <c r="F179" s="49">
        <v>45000</v>
      </c>
      <c r="G179" s="43" t="s">
        <v>21</v>
      </c>
      <c r="H179" s="44">
        <v>2</v>
      </c>
      <c r="I179" s="47" t="s">
        <v>45</v>
      </c>
      <c r="J179" s="50"/>
    </row>
    <row r="180" spans="1:10" ht="22.5" customHeight="1">
      <c r="A180" s="46">
        <v>14</v>
      </c>
      <c r="B180" s="270"/>
      <c r="C180" s="79" t="s">
        <v>72</v>
      </c>
      <c r="D180" s="223">
        <f t="shared" si="7"/>
        <v>880000</v>
      </c>
      <c r="E180" s="223"/>
      <c r="F180" s="49">
        <v>80000</v>
      </c>
      <c r="G180" s="43" t="s">
        <v>21</v>
      </c>
      <c r="H180" s="44">
        <v>11</v>
      </c>
      <c r="I180" s="47" t="s">
        <v>45</v>
      </c>
      <c r="J180" s="50"/>
    </row>
    <row r="181" spans="1:10" ht="22.5" customHeight="1">
      <c r="A181" s="46">
        <v>15</v>
      </c>
      <c r="B181" s="270"/>
      <c r="C181" s="79" t="s">
        <v>73</v>
      </c>
      <c r="D181" s="223">
        <f t="shared" si="7"/>
        <v>120000</v>
      </c>
      <c r="E181" s="223"/>
      <c r="F181" s="49">
        <v>40000</v>
      </c>
      <c r="G181" s="43" t="s">
        <v>21</v>
      </c>
      <c r="H181" s="44">
        <v>3</v>
      </c>
      <c r="I181" s="47" t="s">
        <v>45</v>
      </c>
      <c r="J181" s="50"/>
    </row>
    <row r="182" spans="1:10" ht="22.5" customHeight="1">
      <c r="A182" s="46">
        <v>16</v>
      </c>
      <c r="B182" s="270"/>
      <c r="C182" s="79" t="s">
        <v>74</v>
      </c>
      <c r="D182" s="223">
        <f t="shared" si="7"/>
        <v>40000</v>
      </c>
      <c r="E182" s="223"/>
      <c r="F182" s="49">
        <v>40000</v>
      </c>
      <c r="G182" s="43" t="s">
        <v>21</v>
      </c>
      <c r="H182" s="44">
        <v>1</v>
      </c>
      <c r="I182" s="47" t="s">
        <v>45</v>
      </c>
      <c r="J182" s="50"/>
    </row>
    <row r="183" spans="1:10" ht="22.35" customHeight="1">
      <c r="A183" s="46">
        <v>17</v>
      </c>
      <c r="B183" s="270"/>
      <c r="C183" s="79" t="s">
        <v>75</v>
      </c>
      <c r="D183" s="223">
        <f t="shared" si="7"/>
        <v>2280000</v>
      </c>
      <c r="E183" s="223"/>
      <c r="F183" s="49">
        <v>95000</v>
      </c>
      <c r="G183" s="43" t="s">
        <v>21</v>
      </c>
      <c r="H183" s="44">
        <v>24</v>
      </c>
      <c r="I183" s="47" t="s">
        <v>45</v>
      </c>
      <c r="J183" s="50"/>
    </row>
    <row r="184" spans="1:10" ht="22.35" customHeight="1">
      <c r="A184" s="46">
        <v>18</v>
      </c>
      <c r="B184" s="270"/>
      <c r="C184" s="79" t="s">
        <v>76</v>
      </c>
      <c r="D184" s="223">
        <f t="shared" si="7"/>
        <v>47500</v>
      </c>
      <c r="E184" s="223"/>
      <c r="F184" s="49">
        <v>47500</v>
      </c>
      <c r="G184" s="43" t="s">
        <v>21</v>
      </c>
      <c r="H184" s="44">
        <v>1</v>
      </c>
      <c r="I184" s="47" t="s">
        <v>45</v>
      </c>
      <c r="J184" s="50"/>
    </row>
    <row r="185" spans="1:10" ht="22.35" customHeight="1">
      <c r="A185" s="46">
        <v>19</v>
      </c>
      <c r="B185" s="270"/>
      <c r="C185" s="79" t="s">
        <v>77</v>
      </c>
      <c r="D185" s="223">
        <f t="shared" si="7"/>
        <v>1980000</v>
      </c>
      <c r="E185" s="223"/>
      <c r="F185" s="49">
        <v>90000</v>
      </c>
      <c r="G185" s="43" t="s">
        <v>21</v>
      </c>
      <c r="H185" s="44">
        <v>22</v>
      </c>
      <c r="I185" s="47" t="s">
        <v>45</v>
      </c>
      <c r="J185" s="50"/>
    </row>
    <row r="186" spans="1:10" ht="30" customHeight="1">
      <c r="A186" s="46">
        <v>20</v>
      </c>
      <c r="B186" s="270"/>
      <c r="C186" s="79" t="s">
        <v>78</v>
      </c>
      <c r="D186" s="223">
        <f t="shared" si="7"/>
        <v>135000</v>
      </c>
      <c r="E186" s="223"/>
      <c r="F186" s="59">
        <v>45000</v>
      </c>
      <c r="G186" s="60" t="s">
        <v>21</v>
      </c>
      <c r="H186" s="61">
        <v>3</v>
      </c>
      <c r="I186" s="62" t="s">
        <v>45</v>
      </c>
      <c r="J186" s="430"/>
    </row>
    <row r="187" spans="1:10" ht="22.5" customHeight="1">
      <c r="A187" s="46">
        <v>21</v>
      </c>
      <c r="B187" s="429"/>
      <c r="C187" s="79" t="s">
        <v>180</v>
      </c>
      <c r="D187" s="271">
        <f t="shared" si="7"/>
        <v>45000</v>
      </c>
      <c r="E187" s="272"/>
      <c r="F187" s="59">
        <v>45000</v>
      </c>
      <c r="G187" s="60" t="s">
        <v>21</v>
      </c>
      <c r="H187" s="61">
        <v>1</v>
      </c>
      <c r="I187" s="62" t="s">
        <v>45</v>
      </c>
      <c r="J187" s="50"/>
    </row>
    <row r="188" spans="1:10" ht="22.35" customHeight="1">
      <c r="A188" s="46">
        <v>22</v>
      </c>
      <c r="B188" s="270"/>
      <c r="C188" s="86" t="s">
        <v>79</v>
      </c>
      <c r="D188" s="275">
        <f t="shared" si="7"/>
        <v>1710000</v>
      </c>
      <c r="E188" s="275"/>
      <c r="F188" s="49">
        <v>90000</v>
      </c>
      <c r="G188" s="43" t="s">
        <v>21</v>
      </c>
      <c r="H188" s="44">
        <v>19</v>
      </c>
      <c r="I188" s="47" t="s">
        <v>45</v>
      </c>
      <c r="J188" s="48"/>
    </row>
    <row r="189" spans="1:10" ht="22.35" customHeight="1">
      <c r="A189" s="46">
        <v>23</v>
      </c>
      <c r="B189" s="270"/>
      <c r="C189" s="79" t="s">
        <v>80</v>
      </c>
      <c r="D189" s="223">
        <f t="shared" si="7"/>
        <v>45000</v>
      </c>
      <c r="E189" s="223"/>
      <c r="F189" s="49">
        <v>45000</v>
      </c>
      <c r="G189" s="43" t="s">
        <v>21</v>
      </c>
      <c r="H189" s="44">
        <v>1</v>
      </c>
      <c r="I189" s="47" t="s">
        <v>45</v>
      </c>
      <c r="J189" s="50"/>
    </row>
    <row r="190" spans="1:10" ht="22.35" customHeight="1">
      <c r="A190" s="46">
        <v>24</v>
      </c>
      <c r="B190" s="270"/>
      <c r="C190" s="79" t="s">
        <v>81</v>
      </c>
      <c r="D190" s="223">
        <f t="shared" si="7"/>
        <v>1890000</v>
      </c>
      <c r="E190" s="223"/>
      <c r="F190" s="49">
        <v>90000</v>
      </c>
      <c r="G190" s="43" t="s">
        <v>21</v>
      </c>
      <c r="H190" s="44">
        <v>21</v>
      </c>
      <c r="I190" s="47" t="s">
        <v>45</v>
      </c>
      <c r="J190" s="50"/>
    </row>
    <row r="191" spans="1:10" ht="22.35" customHeight="1">
      <c r="A191" s="46">
        <v>25</v>
      </c>
      <c r="B191" s="270"/>
      <c r="C191" s="79" t="s">
        <v>82</v>
      </c>
      <c r="D191" s="223">
        <f t="shared" si="7"/>
        <v>135000</v>
      </c>
      <c r="E191" s="223"/>
      <c r="F191" s="49">
        <v>45000</v>
      </c>
      <c r="G191" s="43" t="s">
        <v>21</v>
      </c>
      <c r="H191" s="44">
        <v>3</v>
      </c>
      <c r="I191" s="47" t="s">
        <v>45</v>
      </c>
      <c r="J191" s="50"/>
    </row>
    <row r="192" spans="1:10" ht="22.35" customHeight="1">
      <c r="A192" s="46">
        <v>26</v>
      </c>
      <c r="B192" s="270"/>
      <c r="C192" s="79" t="s">
        <v>83</v>
      </c>
      <c r="D192" s="223">
        <f t="shared" si="7"/>
        <v>1440000</v>
      </c>
      <c r="E192" s="223"/>
      <c r="F192" s="49">
        <v>90000</v>
      </c>
      <c r="G192" s="43" t="s">
        <v>21</v>
      </c>
      <c r="H192" s="44">
        <v>16</v>
      </c>
      <c r="I192" s="47" t="s">
        <v>45</v>
      </c>
      <c r="J192" s="50"/>
    </row>
    <row r="193" spans="1:10" ht="34.5" customHeight="1">
      <c r="A193" s="46">
        <v>27</v>
      </c>
      <c r="B193" s="270"/>
      <c r="C193" s="79" t="s">
        <v>84</v>
      </c>
      <c r="D193" s="223">
        <f t="shared" si="7"/>
        <v>90000</v>
      </c>
      <c r="E193" s="223"/>
      <c r="F193" s="49">
        <v>45000</v>
      </c>
      <c r="G193" s="43" t="s">
        <v>21</v>
      </c>
      <c r="H193" s="44">
        <v>2</v>
      </c>
      <c r="I193" s="47" t="s">
        <v>45</v>
      </c>
      <c r="J193" s="50"/>
    </row>
    <row r="194" spans="1:10" ht="34.5" customHeight="1">
      <c r="A194" s="46">
        <v>28</v>
      </c>
      <c r="B194" s="270"/>
      <c r="C194" s="79" t="s">
        <v>85</v>
      </c>
      <c r="D194" s="223">
        <f t="shared" si="7"/>
        <v>45000</v>
      </c>
      <c r="E194" s="223"/>
      <c r="F194" s="49">
        <v>45000</v>
      </c>
      <c r="G194" s="43" t="s">
        <v>21</v>
      </c>
      <c r="H194" s="44">
        <v>1</v>
      </c>
      <c r="I194" s="47" t="s">
        <v>45</v>
      </c>
      <c r="J194" s="50"/>
    </row>
    <row r="195" spans="1:10" ht="22.35" customHeight="1">
      <c r="A195" s="46">
        <v>29</v>
      </c>
      <c r="B195" s="270"/>
      <c r="C195" s="79" t="s">
        <v>4</v>
      </c>
      <c r="D195" s="223">
        <f t="shared" si="7"/>
        <v>1080000</v>
      </c>
      <c r="E195" s="223"/>
      <c r="F195" s="49">
        <v>90000</v>
      </c>
      <c r="G195" s="43" t="s">
        <v>21</v>
      </c>
      <c r="H195" s="44">
        <v>12</v>
      </c>
      <c r="I195" s="47" t="s">
        <v>45</v>
      </c>
      <c r="J195" s="50"/>
    </row>
    <row r="196" spans="1:10" ht="34.5" customHeight="1">
      <c r="A196" s="46">
        <v>30</v>
      </c>
      <c r="B196" s="270"/>
      <c r="C196" s="79" t="s">
        <v>86</v>
      </c>
      <c r="D196" s="223">
        <f t="shared" si="7"/>
        <v>45000</v>
      </c>
      <c r="E196" s="223"/>
      <c r="F196" s="59">
        <v>45000</v>
      </c>
      <c r="G196" s="60" t="s">
        <v>21</v>
      </c>
      <c r="H196" s="61">
        <v>1</v>
      </c>
      <c r="I196" s="62" t="s">
        <v>45</v>
      </c>
      <c r="J196" s="50"/>
    </row>
    <row r="197" spans="1:10" ht="22.5" customHeight="1">
      <c r="A197" s="46">
        <v>31</v>
      </c>
      <c r="B197" s="270"/>
      <c r="C197" s="79" t="s">
        <v>23</v>
      </c>
      <c r="D197" s="223">
        <f t="shared" si="7"/>
        <v>1080000</v>
      </c>
      <c r="E197" s="223"/>
      <c r="F197" s="59">
        <v>90000</v>
      </c>
      <c r="G197" s="60" t="s">
        <v>21</v>
      </c>
      <c r="H197" s="61">
        <v>12</v>
      </c>
      <c r="I197" s="62" t="s">
        <v>45</v>
      </c>
      <c r="J197" s="50"/>
    </row>
    <row r="198" spans="1:10" ht="22.5" customHeight="1">
      <c r="A198" s="46">
        <v>32</v>
      </c>
      <c r="B198" s="270"/>
      <c r="C198" s="107" t="s">
        <v>46</v>
      </c>
      <c r="D198" s="273">
        <f t="shared" si="7"/>
        <v>135000</v>
      </c>
      <c r="E198" s="274"/>
      <c r="F198" s="49">
        <v>45000</v>
      </c>
      <c r="G198" s="60" t="s">
        <v>21</v>
      </c>
      <c r="H198" s="44">
        <v>3</v>
      </c>
      <c r="I198" s="47" t="s">
        <v>45</v>
      </c>
      <c r="J198" s="50"/>
    </row>
    <row r="199" spans="1:10" ht="22.5" customHeight="1">
      <c r="A199" s="46">
        <v>33</v>
      </c>
      <c r="B199" s="270"/>
      <c r="C199" s="107" t="s">
        <v>2</v>
      </c>
      <c r="D199" s="221">
        <f t="shared" si="7"/>
        <v>810000</v>
      </c>
      <c r="E199" s="222"/>
      <c r="F199" s="49">
        <v>90000</v>
      </c>
      <c r="G199" s="60" t="s">
        <v>21</v>
      </c>
      <c r="H199" s="44">
        <v>9</v>
      </c>
      <c r="I199" s="47" t="s">
        <v>45</v>
      </c>
      <c r="J199" s="50"/>
    </row>
    <row r="200" spans="1:10" ht="22.5" customHeight="1">
      <c r="A200" s="46">
        <v>34</v>
      </c>
      <c r="B200" s="270"/>
      <c r="C200" s="107" t="s">
        <v>48</v>
      </c>
      <c r="D200" s="221">
        <f t="shared" si="7"/>
        <v>225000</v>
      </c>
      <c r="E200" s="222"/>
      <c r="F200" s="49">
        <v>45000</v>
      </c>
      <c r="G200" s="60" t="s">
        <v>21</v>
      </c>
      <c r="H200" s="44">
        <v>5</v>
      </c>
      <c r="I200" s="47" t="s">
        <v>45</v>
      </c>
      <c r="J200" s="50"/>
    </row>
    <row r="201" spans="1:10" ht="24" customHeight="1">
      <c r="A201" s="45">
        <v>35</v>
      </c>
      <c r="B201" s="108" t="s">
        <v>181</v>
      </c>
      <c r="C201" s="107" t="s">
        <v>182</v>
      </c>
      <c r="D201" s="223">
        <f t="shared" si="7"/>
        <v>2250</v>
      </c>
      <c r="E201" s="223"/>
      <c r="F201" s="49">
        <v>2250</v>
      </c>
      <c r="G201" s="43" t="s">
        <v>21</v>
      </c>
      <c r="H201" s="44">
        <v>1</v>
      </c>
      <c r="I201" s="47"/>
      <c r="J201" s="109"/>
    </row>
    <row r="202" spans="1:10" ht="39" customHeight="1" thickBot="1">
      <c r="A202" s="51">
        <v>36</v>
      </c>
      <c r="B202" s="140" t="s">
        <v>183</v>
      </c>
      <c r="C202" s="141" t="s">
        <v>184</v>
      </c>
      <c r="D202" s="224">
        <f t="shared" si="7"/>
        <v>26730</v>
      </c>
      <c r="E202" s="224"/>
      <c r="F202" s="142">
        <v>26730</v>
      </c>
      <c r="G202" s="143" t="s">
        <v>21</v>
      </c>
      <c r="H202" s="144">
        <v>1</v>
      </c>
      <c r="I202" s="145"/>
      <c r="J202" s="113" t="s">
        <v>185</v>
      </c>
    </row>
    <row r="203" spans="1:10" ht="27.75" customHeight="1" thickTop="1" thickBot="1">
      <c r="A203" s="148"/>
      <c r="B203" s="216" t="s">
        <v>89</v>
      </c>
      <c r="C203" s="217"/>
      <c r="D203" s="225">
        <f>SUM(D167:E202)</f>
        <v>20728980</v>
      </c>
      <c r="E203" s="226"/>
      <c r="F203" s="218"/>
      <c r="G203" s="219"/>
      <c r="H203" s="219"/>
      <c r="I203" s="220"/>
      <c r="J203" s="139"/>
    </row>
    <row r="204" spans="1:10" ht="27.75" customHeight="1" thickTop="1" thickBot="1">
      <c r="A204" s="127"/>
      <c r="B204" s="209" t="s">
        <v>222</v>
      </c>
      <c r="C204" s="210"/>
      <c r="D204" s="211">
        <f>D164+D203</f>
        <v>24089137</v>
      </c>
      <c r="E204" s="212"/>
      <c r="F204" s="213" t="s">
        <v>38</v>
      </c>
      <c r="G204" s="214"/>
      <c r="H204" s="214"/>
      <c r="I204" s="214"/>
      <c r="J204" s="215"/>
    </row>
    <row r="205" spans="1:10" ht="18.75" customHeight="1">
      <c r="A205" s="431"/>
      <c r="B205" s="431"/>
      <c r="C205" s="431"/>
      <c r="D205" s="431"/>
      <c r="E205" s="431"/>
    </row>
    <row r="206" spans="1:10" ht="27" thickBot="1">
      <c r="A206" s="197" t="s">
        <v>150</v>
      </c>
      <c r="B206" s="197"/>
      <c r="C206" s="197"/>
      <c r="D206" s="197"/>
      <c r="E206" s="197"/>
    </row>
    <row r="207" spans="1:10" ht="35.25" thickBot="1">
      <c r="A207" s="41" t="s">
        <v>19</v>
      </c>
      <c r="B207" s="198" t="s">
        <v>9</v>
      </c>
      <c r="C207" s="199"/>
      <c r="D207" s="198" t="s">
        <v>10</v>
      </c>
      <c r="E207" s="199"/>
      <c r="F207" s="198" t="s">
        <v>24</v>
      </c>
      <c r="G207" s="200"/>
      <c r="H207" s="200"/>
      <c r="I207" s="199"/>
      <c r="J207" s="42" t="s">
        <v>37</v>
      </c>
    </row>
    <row r="208" spans="1:10" ht="22.5" customHeight="1" thickTop="1">
      <c r="A208" s="19">
        <v>1</v>
      </c>
      <c r="B208" s="154" t="s">
        <v>187</v>
      </c>
      <c r="C208" s="154"/>
      <c r="D208" s="269">
        <v>121580</v>
      </c>
      <c r="E208" s="269"/>
      <c r="F208" s="183">
        <v>46174</v>
      </c>
      <c r="G208" s="183"/>
      <c r="H208" s="183"/>
      <c r="I208" s="183"/>
      <c r="J208" s="66" t="s">
        <v>22</v>
      </c>
    </row>
    <row r="209" spans="1:10" ht="22.5" customHeight="1">
      <c r="A209" s="19">
        <v>2</v>
      </c>
      <c r="B209" s="154" t="s">
        <v>188</v>
      </c>
      <c r="C209" s="154"/>
      <c r="D209" s="269">
        <v>85970</v>
      </c>
      <c r="E209" s="269"/>
      <c r="F209" s="183">
        <v>46203</v>
      </c>
      <c r="G209" s="183"/>
      <c r="H209" s="183"/>
      <c r="I209" s="183"/>
      <c r="J209" s="66" t="s">
        <v>22</v>
      </c>
    </row>
    <row r="210" spans="1:10" ht="22.5" customHeight="1">
      <c r="A210" s="19">
        <v>3</v>
      </c>
      <c r="B210" s="154" t="s">
        <v>189</v>
      </c>
      <c r="C210" s="154"/>
      <c r="D210" s="269">
        <v>92400</v>
      </c>
      <c r="E210" s="269"/>
      <c r="F210" s="183">
        <v>46199</v>
      </c>
      <c r="G210" s="183"/>
      <c r="H210" s="183"/>
      <c r="I210" s="183"/>
      <c r="J210" s="66" t="s">
        <v>22</v>
      </c>
    </row>
    <row r="211" spans="1:10" ht="22.5" customHeight="1">
      <c r="A211" s="19">
        <v>4</v>
      </c>
      <c r="B211" s="154" t="s">
        <v>63</v>
      </c>
      <c r="C211" s="154"/>
      <c r="D211" s="269">
        <v>90000</v>
      </c>
      <c r="E211" s="269"/>
      <c r="F211" s="183">
        <v>46199</v>
      </c>
      <c r="G211" s="183"/>
      <c r="H211" s="183"/>
      <c r="I211" s="183"/>
      <c r="J211" s="66" t="s">
        <v>22</v>
      </c>
    </row>
    <row r="212" spans="1:10" ht="22.5" customHeight="1">
      <c r="A212" s="19">
        <v>5</v>
      </c>
      <c r="B212" s="154" t="s">
        <v>64</v>
      </c>
      <c r="C212" s="154"/>
      <c r="D212" s="269">
        <v>35900</v>
      </c>
      <c r="E212" s="269"/>
      <c r="F212" s="183">
        <v>46199</v>
      </c>
      <c r="G212" s="183"/>
      <c r="H212" s="183"/>
      <c r="I212" s="183"/>
      <c r="J212" s="66" t="s">
        <v>22</v>
      </c>
    </row>
    <row r="213" spans="1:10" ht="22.5" customHeight="1">
      <c r="A213" s="19">
        <v>6</v>
      </c>
      <c r="B213" s="154" t="s">
        <v>62</v>
      </c>
      <c r="C213" s="154"/>
      <c r="D213" s="269">
        <v>121000</v>
      </c>
      <c r="E213" s="269"/>
      <c r="F213" s="183">
        <v>46199</v>
      </c>
      <c r="G213" s="183"/>
      <c r="H213" s="183"/>
      <c r="I213" s="183"/>
      <c r="J213" s="66" t="s">
        <v>22</v>
      </c>
    </row>
    <row r="214" spans="1:10" ht="22.5" customHeight="1">
      <c r="A214" s="19">
        <v>7</v>
      </c>
      <c r="B214" s="154" t="s">
        <v>190</v>
      </c>
      <c r="C214" s="154"/>
      <c r="D214" s="265">
        <v>1450500</v>
      </c>
      <c r="E214" s="265"/>
      <c r="F214" s="183">
        <v>46178</v>
      </c>
      <c r="G214" s="183"/>
      <c r="H214" s="183"/>
      <c r="I214" s="183"/>
      <c r="J214" s="66" t="s">
        <v>58</v>
      </c>
    </row>
    <row r="215" spans="1:10" ht="22.5" customHeight="1">
      <c r="A215" s="19">
        <v>8</v>
      </c>
      <c r="B215" s="232" t="s">
        <v>191</v>
      </c>
      <c r="C215" s="232"/>
      <c r="D215" s="185">
        <v>122283</v>
      </c>
      <c r="E215" s="185"/>
      <c r="F215" s="183">
        <v>46178</v>
      </c>
      <c r="G215" s="183"/>
      <c r="H215" s="183"/>
      <c r="I215" s="183"/>
      <c r="J215" s="66" t="s">
        <v>58</v>
      </c>
    </row>
    <row r="216" spans="1:10" ht="22.5" customHeight="1">
      <c r="A216" s="19">
        <v>9</v>
      </c>
      <c r="B216" s="189" t="s">
        <v>186</v>
      </c>
      <c r="C216" s="189"/>
      <c r="D216" s="201">
        <v>85000</v>
      </c>
      <c r="E216" s="201"/>
      <c r="F216" s="190">
        <v>46203</v>
      </c>
      <c r="G216" s="190"/>
      <c r="H216" s="190"/>
      <c r="I216" s="190"/>
      <c r="J216" s="87" t="s">
        <v>61</v>
      </c>
    </row>
    <row r="217" spans="1:10" ht="22.5" customHeight="1">
      <c r="A217" s="19">
        <v>10</v>
      </c>
      <c r="B217" s="427" t="s">
        <v>192</v>
      </c>
      <c r="C217" s="428"/>
      <c r="D217" s="185">
        <v>30000</v>
      </c>
      <c r="E217" s="185"/>
      <c r="F217" s="183">
        <v>46184</v>
      </c>
      <c r="G217" s="183"/>
      <c r="H217" s="183"/>
      <c r="I217" s="183"/>
      <c r="J217" s="66" t="s">
        <v>61</v>
      </c>
    </row>
    <row r="218" spans="1:10" ht="44.25" customHeight="1">
      <c r="A218" s="19">
        <v>11</v>
      </c>
      <c r="B218" s="184" t="s">
        <v>193</v>
      </c>
      <c r="C218" s="184"/>
      <c r="D218" s="185">
        <v>90000</v>
      </c>
      <c r="E218" s="185"/>
      <c r="F218" s="183">
        <v>46189</v>
      </c>
      <c r="G218" s="183"/>
      <c r="H218" s="183"/>
      <c r="I218" s="183"/>
      <c r="J218" s="101" t="s">
        <v>223</v>
      </c>
    </row>
    <row r="219" spans="1:10" ht="47.25" customHeight="1" thickBot="1">
      <c r="A219" s="89">
        <v>12</v>
      </c>
      <c r="B219" s="255" t="s">
        <v>111</v>
      </c>
      <c r="C219" s="255"/>
      <c r="D219" s="256">
        <v>45000</v>
      </c>
      <c r="E219" s="256"/>
      <c r="F219" s="257">
        <v>46189</v>
      </c>
      <c r="G219" s="257"/>
      <c r="H219" s="257"/>
      <c r="I219" s="257"/>
      <c r="J219" s="113" t="s">
        <v>223</v>
      </c>
    </row>
    <row r="220" spans="1:10" ht="27.75" customHeight="1" thickTop="1" thickBot="1">
      <c r="A220" s="147"/>
      <c r="B220" s="258" t="s">
        <v>54</v>
      </c>
      <c r="C220" s="259"/>
      <c r="D220" s="260">
        <f>SUM(D208:E219)</f>
        <v>2369633</v>
      </c>
      <c r="E220" s="261"/>
      <c r="F220" s="262"/>
      <c r="G220" s="263"/>
      <c r="H220" s="263"/>
      <c r="I220" s="264"/>
      <c r="J220" s="132"/>
    </row>
    <row r="221" spans="1:10" ht="37.5" customHeight="1" thickTop="1" thickBot="1">
      <c r="A221" s="71" t="s">
        <v>19</v>
      </c>
      <c r="B221" s="266" t="s">
        <v>9</v>
      </c>
      <c r="C221" s="267"/>
      <c r="D221" s="266" t="s">
        <v>10</v>
      </c>
      <c r="E221" s="267"/>
      <c r="F221" s="266" t="s">
        <v>56</v>
      </c>
      <c r="G221" s="268"/>
      <c r="H221" s="268"/>
      <c r="I221" s="267"/>
      <c r="J221" s="130" t="s">
        <v>57</v>
      </c>
    </row>
    <row r="222" spans="1:10" ht="22.5" customHeight="1" thickTop="1">
      <c r="A222" s="20">
        <v>1</v>
      </c>
      <c r="B222" s="189" t="s">
        <v>194</v>
      </c>
      <c r="C222" s="189"/>
      <c r="D222" s="253">
        <v>200000</v>
      </c>
      <c r="E222" s="253"/>
      <c r="F222" s="254">
        <v>46178</v>
      </c>
      <c r="G222" s="254"/>
      <c r="H222" s="254"/>
      <c r="I222" s="254"/>
      <c r="J222" s="110" t="s">
        <v>58</v>
      </c>
    </row>
    <row r="223" spans="1:10" ht="22.5" customHeight="1">
      <c r="A223" s="19">
        <v>2</v>
      </c>
      <c r="B223" s="154" t="s">
        <v>195</v>
      </c>
      <c r="C223" s="154"/>
      <c r="D223" s="155">
        <v>544050</v>
      </c>
      <c r="E223" s="155"/>
      <c r="F223" s="233">
        <v>46178</v>
      </c>
      <c r="G223" s="233"/>
      <c r="H223" s="233"/>
      <c r="I223" s="233"/>
      <c r="J223" s="111" t="s">
        <v>58</v>
      </c>
    </row>
    <row r="224" spans="1:10" ht="37.5" customHeight="1">
      <c r="A224" s="19">
        <v>3</v>
      </c>
      <c r="B224" s="252" t="s">
        <v>196</v>
      </c>
      <c r="C224" s="252"/>
      <c r="D224" s="155">
        <v>7600</v>
      </c>
      <c r="E224" s="155"/>
      <c r="F224" s="233">
        <v>46174</v>
      </c>
      <c r="G224" s="233"/>
      <c r="H224" s="233"/>
      <c r="I224" s="233"/>
      <c r="J224" s="111" t="s">
        <v>58</v>
      </c>
    </row>
    <row r="225" spans="1:10" ht="22.5" customHeight="1">
      <c r="A225" s="19">
        <v>4</v>
      </c>
      <c r="B225" s="154" t="s">
        <v>197</v>
      </c>
      <c r="C225" s="154"/>
      <c r="D225" s="165">
        <v>4239677</v>
      </c>
      <c r="E225" s="165"/>
      <c r="F225" s="233">
        <v>46178</v>
      </c>
      <c r="G225" s="233"/>
      <c r="H225" s="233"/>
      <c r="I225" s="233"/>
      <c r="J225" s="111" t="s">
        <v>58</v>
      </c>
    </row>
    <row r="226" spans="1:10" ht="19.7" customHeight="1">
      <c r="A226" s="19">
        <v>5</v>
      </c>
      <c r="B226" s="154" t="s">
        <v>198</v>
      </c>
      <c r="C226" s="154"/>
      <c r="D226" s="168">
        <v>418535</v>
      </c>
      <c r="E226" s="168"/>
      <c r="F226" s="233">
        <v>46178</v>
      </c>
      <c r="G226" s="233"/>
      <c r="H226" s="233"/>
      <c r="I226" s="233"/>
      <c r="J226" s="112" t="s">
        <v>58</v>
      </c>
    </row>
    <row r="227" spans="1:10" ht="35.25" customHeight="1">
      <c r="A227" s="19">
        <v>6</v>
      </c>
      <c r="B227" s="154" t="s">
        <v>199</v>
      </c>
      <c r="C227" s="154"/>
      <c r="D227" s="168">
        <v>166590</v>
      </c>
      <c r="E227" s="168"/>
      <c r="F227" s="233">
        <v>46178</v>
      </c>
      <c r="G227" s="233"/>
      <c r="H227" s="233"/>
      <c r="I227" s="233"/>
      <c r="J227" s="112" t="s">
        <v>58</v>
      </c>
    </row>
    <row r="228" spans="1:10" ht="22.5" customHeight="1">
      <c r="A228" s="19">
        <v>7</v>
      </c>
      <c r="B228" s="154" t="s">
        <v>200</v>
      </c>
      <c r="C228" s="154"/>
      <c r="D228" s="168">
        <v>5144500</v>
      </c>
      <c r="E228" s="168"/>
      <c r="F228" s="251">
        <v>46178</v>
      </c>
      <c r="G228" s="251"/>
      <c r="H228" s="251"/>
      <c r="I228" s="251"/>
      <c r="J228" s="112" t="s">
        <v>201</v>
      </c>
    </row>
    <row r="229" spans="1:10" ht="35.25" customHeight="1">
      <c r="A229" s="19">
        <v>8</v>
      </c>
      <c r="B229" s="154" t="s">
        <v>202</v>
      </c>
      <c r="C229" s="154"/>
      <c r="D229" s="168">
        <v>825000</v>
      </c>
      <c r="E229" s="168"/>
      <c r="F229" s="233">
        <v>46174</v>
      </c>
      <c r="G229" s="233"/>
      <c r="H229" s="233"/>
      <c r="I229" s="233"/>
      <c r="J229" s="112" t="s">
        <v>5</v>
      </c>
    </row>
    <row r="230" spans="1:10" ht="33.75" customHeight="1">
      <c r="A230" s="19">
        <v>9</v>
      </c>
      <c r="B230" s="154" t="s">
        <v>203</v>
      </c>
      <c r="C230" s="154"/>
      <c r="D230" s="168">
        <v>356230</v>
      </c>
      <c r="E230" s="168"/>
      <c r="F230" s="233">
        <v>46181</v>
      </c>
      <c r="G230" s="233"/>
      <c r="H230" s="233"/>
      <c r="I230" s="233"/>
      <c r="J230" s="112" t="s">
        <v>1</v>
      </c>
    </row>
    <row r="231" spans="1:10" ht="33.75" customHeight="1">
      <c r="A231" s="19">
        <v>10</v>
      </c>
      <c r="B231" s="184" t="s">
        <v>204</v>
      </c>
      <c r="C231" s="184"/>
      <c r="D231" s="168">
        <v>28810</v>
      </c>
      <c r="E231" s="168"/>
      <c r="F231" s="233">
        <v>46182</v>
      </c>
      <c r="G231" s="233"/>
      <c r="H231" s="233"/>
      <c r="I231" s="233"/>
      <c r="J231" s="112" t="s">
        <v>1</v>
      </c>
    </row>
    <row r="232" spans="1:10" ht="33.75" customHeight="1">
      <c r="A232" s="19">
        <v>11</v>
      </c>
      <c r="B232" s="425" t="s">
        <v>205</v>
      </c>
      <c r="C232" s="425"/>
      <c r="D232" s="168">
        <v>103500</v>
      </c>
      <c r="E232" s="168"/>
      <c r="F232" s="233">
        <v>46188</v>
      </c>
      <c r="G232" s="233"/>
      <c r="H232" s="233"/>
      <c r="I232" s="233"/>
      <c r="J232" s="112" t="s">
        <v>1</v>
      </c>
    </row>
    <row r="233" spans="1:10" ht="22.5" customHeight="1">
      <c r="A233" s="19">
        <v>12</v>
      </c>
      <c r="B233" s="154" t="s">
        <v>206</v>
      </c>
      <c r="C233" s="154"/>
      <c r="D233" s="168">
        <v>25550</v>
      </c>
      <c r="E233" s="168"/>
      <c r="F233" s="233">
        <v>46184</v>
      </c>
      <c r="G233" s="233"/>
      <c r="H233" s="233"/>
      <c r="I233" s="233"/>
      <c r="J233" s="112" t="s">
        <v>1</v>
      </c>
    </row>
    <row r="234" spans="1:10" ht="22.5" customHeight="1">
      <c r="A234" s="19">
        <v>13</v>
      </c>
      <c r="B234" s="154" t="s">
        <v>207</v>
      </c>
      <c r="C234" s="154"/>
      <c r="D234" s="168">
        <v>10820</v>
      </c>
      <c r="E234" s="168"/>
      <c r="F234" s="426">
        <v>46184</v>
      </c>
      <c r="G234" s="426"/>
      <c r="H234" s="426"/>
      <c r="I234" s="426"/>
      <c r="J234" s="112" t="s">
        <v>1</v>
      </c>
    </row>
    <row r="235" spans="1:10" ht="22.5" customHeight="1">
      <c r="A235" s="19">
        <v>14</v>
      </c>
      <c r="B235" s="154" t="s">
        <v>208</v>
      </c>
      <c r="C235" s="154"/>
      <c r="D235" s="168">
        <v>12000</v>
      </c>
      <c r="E235" s="168"/>
      <c r="F235" s="233">
        <v>46184</v>
      </c>
      <c r="G235" s="233"/>
      <c r="H235" s="233"/>
      <c r="I235" s="233"/>
      <c r="J235" s="112" t="s">
        <v>1</v>
      </c>
    </row>
    <row r="236" spans="1:10" ht="22.5" customHeight="1">
      <c r="A236" s="19">
        <v>15</v>
      </c>
      <c r="B236" s="154" t="s">
        <v>209</v>
      </c>
      <c r="C236" s="154"/>
      <c r="D236" s="168">
        <v>18710</v>
      </c>
      <c r="E236" s="168"/>
      <c r="F236" s="233">
        <v>46182</v>
      </c>
      <c r="G236" s="233"/>
      <c r="H236" s="233"/>
      <c r="I236" s="233"/>
      <c r="J236" s="112" t="s">
        <v>1</v>
      </c>
    </row>
    <row r="237" spans="1:10" ht="22.5" customHeight="1">
      <c r="A237" s="19">
        <v>16</v>
      </c>
      <c r="B237" s="154" t="s">
        <v>210</v>
      </c>
      <c r="C237" s="154"/>
      <c r="D237" s="168">
        <v>7390</v>
      </c>
      <c r="E237" s="168"/>
      <c r="F237" s="233">
        <v>46199</v>
      </c>
      <c r="G237" s="233"/>
      <c r="H237" s="233"/>
      <c r="I237" s="233"/>
      <c r="J237" s="112" t="s">
        <v>1</v>
      </c>
    </row>
    <row r="238" spans="1:10" ht="22.5" customHeight="1">
      <c r="A238" s="19">
        <v>17</v>
      </c>
      <c r="B238" s="154" t="s">
        <v>211</v>
      </c>
      <c r="C238" s="154"/>
      <c r="D238" s="168">
        <v>60880</v>
      </c>
      <c r="E238" s="168"/>
      <c r="F238" s="233">
        <v>46199</v>
      </c>
      <c r="G238" s="233"/>
      <c r="H238" s="233"/>
      <c r="I238" s="233"/>
      <c r="J238" s="112" t="s">
        <v>1</v>
      </c>
    </row>
    <row r="239" spans="1:10" ht="22.5" customHeight="1">
      <c r="A239" s="19">
        <v>18</v>
      </c>
      <c r="B239" s="154" t="s">
        <v>212</v>
      </c>
      <c r="C239" s="154"/>
      <c r="D239" s="168">
        <v>52000</v>
      </c>
      <c r="E239" s="168"/>
      <c r="F239" s="233">
        <v>46202</v>
      </c>
      <c r="G239" s="233"/>
      <c r="H239" s="233"/>
      <c r="I239" s="233"/>
      <c r="J239" s="112" t="s">
        <v>1</v>
      </c>
    </row>
    <row r="240" spans="1:10" ht="22.5" customHeight="1">
      <c r="A240" s="19">
        <v>19</v>
      </c>
      <c r="B240" s="154" t="s">
        <v>213</v>
      </c>
      <c r="C240" s="154"/>
      <c r="D240" s="168">
        <v>3000</v>
      </c>
      <c r="E240" s="168"/>
      <c r="F240" s="233">
        <v>46196</v>
      </c>
      <c r="G240" s="233"/>
      <c r="H240" s="233"/>
      <c r="I240" s="233"/>
      <c r="J240" s="112" t="s">
        <v>1</v>
      </c>
    </row>
    <row r="241" spans="1:10" ht="22.5" customHeight="1">
      <c r="A241" s="19">
        <v>20</v>
      </c>
      <c r="B241" s="154" t="s">
        <v>214</v>
      </c>
      <c r="C241" s="154"/>
      <c r="D241" s="168">
        <v>90220</v>
      </c>
      <c r="E241" s="168"/>
      <c r="F241" s="233">
        <v>46198</v>
      </c>
      <c r="G241" s="233"/>
      <c r="H241" s="233"/>
      <c r="I241" s="233"/>
      <c r="J241" s="112" t="s">
        <v>138</v>
      </c>
    </row>
    <row r="242" spans="1:10" ht="22.5" customHeight="1">
      <c r="A242" s="19">
        <v>21</v>
      </c>
      <c r="B242" s="154" t="s">
        <v>215</v>
      </c>
      <c r="C242" s="154"/>
      <c r="D242" s="168">
        <v>53430</v>
      </c>
      <c r="E242" s="168"/>
      <c r="F242" s="233">
        <v>46196</v>
      </c>
      <c r="G242" s="233"/>
      <c r="H242" s="233"/>
      <c r="I242" s="233"/>
      <c r="J242" s="112" t="s">
        <v>138</v>
      </c>
    </row>
    <row r="243" spans="1:10" ht="22.5" customHeight="1">
      <c r="A243" s="19">
        <v>22</v>
      </c>
      <c r="B243" s="154" t="s">
        <v>216</v>
      </c>
      <c r="C243" s="154"/>
      <c r="D243" s="168">
        <v>28440</v>
      </c>
      <c r="E243" s="168"/>
      <c r="F243" s="233">
        <v>46181</v>
      </c>
      <c r="G243" s="233"/>
      <c r="H243" s="233"/>
      <c r="I243" s="233"/>
      <c r="J243" s="112" t="s">
        <v>138</v>
      </c>
    </row>
    <row r="244" spans="1:10" ht="36" customHeight="1">
      <c r="A244" s="19">
        <v>23</v>
      </c>
      <c r="B244" s="232" t="s">
        <v>217</v>
      </c>
      <c r="C244" s="232"/>
      <c r="D244" s="168">
        <v>45000</v>
      </c>
      <c r="E244" s="168"/>
      <c r="F244" s="233">
        <v>46178</v>
      </c>
      <c r="G244" s="233"/>
      <c r="H244" s="233"/>
      <c r="I244" s="233"/>
      <c r="J244" s="112" t="s">
        <v>53</v>
      </c>
    </row>
    <row r="245" spans="1:10" ht="36" customHeight="1">
      <c r="A245" s="19">
        <v>24</v>
      </c>
      <c r="B245" s="232" t="s">
        <v>218</v>
      </c>
      <c r="C245" s="232"/>
      <c r="D245" s="168">
        <v>43000</v>
      </c>
      <c r="E245" s="168"/>
      <c r="F245" s="233">
        <v>46177</v>
      </c>
      <c r="G245" s="233"/>
      <c r="H245" s="233"/>
      <c r="I245" s="233"/>
      <c r="J245" s="112" t="s">
        <v>53</v>
      </c>
    </row>
    <row r="246" spans="1:10" ht="36" customHeight="1">
      <c r="A246" s="19">
        <v>25</v>
      </c>
      <c r="B246" s="232" t="s">
        <v>219</v>
      </c>
      <c r="C246" s="232"/>
      <c r="D246" s="168">
        <v>54000</v>
      </c>
      <c r="E246" s="168"/>
      <c r="F246" s="233">
        <v>46177</v>
      </c>
      <c r="G246" s="233"/>
      <c r="H246" s="233"/>
      <c r="I246" s="233"/>
      <c r="J246" s="112" t="s">
        <v>53</v>
      </c>
    </row>
    <row r="247" spans="1:10" ht="36" customHeight="1">
      <c r="A247" s="19">
        <v>27</v>
      </c>
      <c r="B247" s="164" t="s">
        <v>221</v>
      </c>
      <c r="C247" s="164"/>
      <c r="D247" s="155">
        <v>144000</v>
      </c>
      <c r="E247" s="155"/>
      <c r="F247" s="233">
        <v>46198</v>
      </c>
      <c r="G247" s="233"/>
      <c r="H247" s="233"/>
      <c r="I247" s="233"/>
      <c r="J247" s="111" t="s">
        <v>53</v>
      </c>
    </row>
    <row r="248" spans="1:10" ht="31.5" customHeight="1" thickBot="1">
      <c r="A248" s="40">
        <v>26</v>
      </c>
      <c r="B248" s="234" t="s">
        <v>220</v>
      </c>
      <c r="C248" s="234"/>
      <c r="D248" s="235">
        <v>675000</v>
      </c>
      <c r="E248" s="235"/>
      <c r="F248" s="236">
        <v>46203</v>
      </c>
      <c r="G248" s="236"/>
      <c r="H248" s="236"/>
      <c r="I248" s="236"/>
      <c r="J248" s="114" t="s">
        <v>61</v>
      </c>
    </row>
    <row r="249" spans="1:10" ht="21.75" thickTop="1" thickBot="1">
      <c r="A249" s="131"/>
      <c r="B249" s="244" t="s">
        <v>59</v>
      </c>
      <c r="C249" s="245"/>
      <c r="D249" s="246">
        <f>SUM(D222:E248)</f>
        <v>13357932</v>
      </c>
      <c r="E249" s="247"/>
      <c r="F249" s="248"/>
      <c r="G249" s="249"/>
      <c r="H249" s="249"/>
      <c r="I249" s="250"/>
      <c r="J249" s="146"/>
    </row>
    <row r="250" spans="1:10" ht="27.75" thickTop="1" thickBot="1">
      <c r="A250" s="127"/>
      <c r="B250" s="237" t="s">
        <v>151</v>
      </c>
      <c r="C250" s="238"/>
      <c r="D250" s="239">
        <f>D220+D249</f>
        <v>15727565</v>
      </c>
      <c r="E250" s="240"/>
      <c r="F250" s="241" t="s">
        <v>40</v>
      </c>
      <c r="G250" s="242"/>
      <c r="H250" s="242"/>
      <c r="I250" s="242"/>
      <c r="J250" s="243"/>
    </row>
  </sheetData>
  <mergeCells count="531">
    <mergeCell ref="B234:C234"/>
    <mergeCell ref="D234:E234"/>
    <mergeCell ref="F234:I234"/>
    <mergeCell ref="B238:C238"/>
    <mergeCell ref="D238:E238"/>
    <mergeCell ref="F238:I238"/>
    <mergeCell ref="B239:C239"/>
    <mergeCell ref="D239:E239"/>
    <mergeCell ref="F239:I239"/>
    <mergeCell ref="B235:C235"/>
    <mergeCell ref="D235:E235"/>
    <mergeCell ref="F235:I235"/>
    <mergeCell ref="B231:C231"/>
    <mergeCell ref="D231:E231"/>
    <mergeCell ref="F231:I231"/>
    <mergeCell ref="B232:C232"/>
    <mergeCell ref="D232:E232"/>
    <mergeCell ref="F232:I232"/>
    <mergeCell ref="B233:C233"/>
    <mergeCell ref="D233:E233"/>
    <mergeCell ref="F233:I233"/>
    <mergeCell ref="A115:A116"/>
    <mergeCell ref="B115:C116"/>
    <mergeCell ref="D115:E116"/>
    <mergeCell ref="F115:J116"/>
    <mergeCell ref="B132:C132"/>
    <mergeCell ref="D132:E132"/>
    <mergeCell ref="F132:I132"/>
    <mergeCell ref="A1:J1"/>
    <mergeCell ref="A3:J3"/>
    <mergeCell ref="A5:J5"/>
    <mergeCell ref="A7:J7"/>
    <mergeCell ref="A9:J9"/>
    <mergeCell ref="A12:J12"/>
    <mergeCell ref="A105:A106"/>
    <mergeCell ref="B105:C106"/>
    <mergeCell ref="D105:E106"/>
    <mergeCell ref="F105:J106"/>
    <mergeCell ref="A20:B20"/>
    <mergeCell ref="C20:D20"/>
    <mergeCell ref="E20:F20"/>
    <mergeCell ref="G20:I20"/>
    <mergeCell ref="A21:B21"/>
    <mergeCell ref="C21:D21"/>
    <mergeCell ref="E21:F21"/>
    <mergeCell ref="G21:I21"/>
    <mergeCell ref="B13:J13"/>
    <mergeCell ref="B14:J14"/>
    <mergeCell ref="B15:J15"/>
    <mergeCell ref="B16:J16"/>
    <mergeCell ref="A18:J18"/>
    <mergeCell ref="A19:J19"/>
    <mergeCell ref="A24:B24"/>
    <mergeCell ref="C24:D24"/>
    <mergeCell ref="E24:F24"/>
    <mergeCell ref="G24:I24"/>
    <mergeCell ref="A25:B25"/>
    <mergeCell ref="C25:D25"/>
    <mergeCell ref="E25:F25"/>
    <mergeCell ref="G25:I25"/>
    <mergeCell ref="A22:B22"/>
    <mergeCell ref="C22:D22"/>
    <mergeCell ref="E22:F22"/>
    <mergeCell ref="G22:I22"/>
    <mergeCell ref="A23:B23"/>
    <mergeCell ref="C23:D23"/>
    <mergeCell ref="E23:F23"/>
    <mergeCell ref="G23:I23"/>
    <mergeCell ref="B42:C42"/>
    <mergeCell ref="D42:E42"/>
    <mergeCell ref="F42:I42"/>
    <mergeCell ref="A43:A44"/>
    <mergeCell ref="B43:C44"/>
    <mergeCell ref="D43:E44"/>
    <mergeCell ref="F43:J44"/>
    <mergeCell ref="A28:E28"/>
    <mergeCell ref="D38:E38"/>
    <mergeCell ref="D39:E39"/>
    <mergeCell ref="D40:E40"/>
    <mergeCell ref="D41:E41"/>
    <mergeCell ref="A31:A32"/>
    <mergeCell ref="B31:C32"/>
    <mergeCell ref="D31:E32"/>
    <mergeCell ref="F31:J32"/>
    <mergeCell ref="D33:E33"/>
    <mergeCell ref="D34:E34"/>
    <mergeCell ref="D35:E35"/>
    <mergeCell ref="D36:E36"/>
    <mergeCell ref="D37:E37"/>
    <mergeCell ref="B33:B40"/>
    <mergeCell ref="D57:E57"/>
    <mergeCell ref="D58:E58"/>
    <mergeCell ref="D59:E59"/>
    <mergeCell ref="D60:E60"/>
    <mergeCell ref="D61:E61"/>
    <mergeCell ref="D45:E45"/>
    <mergeCell ref="D46:E46"/>
    <mergeCell ref="D47:E47"/>
    <mergeCell ref="D48:E48"/>
    <mergeCell ref="D49:E49"/>
    <mergeCell ref="D50:E50"/>
    <mergeCell ref="B70:C70"/>
    <mergeCell ref="D70:E70"/>
    <mergeCell ref="F70:I70"/>
    <mergeCell ref="B71:C71"/>
    <mergeCell ref="D71:E71"/>
    <mergeCell ref="F71:I71"/>
    <mergeCell ref="B67:C67"/>
    <mergeCell ref="D67:E67"/>
    <mergeCell ref="F67:I67"/>
    <mergeCell ref="B69:C69"/>
    <mergeCell ref="D69:E69"/>
    <mergeCell ref="F69:I69"/>
    <mergeCell ref="B74:C74"/>
    <mergeCell ref="D74:E74"/>
    <mergeCell ref="F74:I74"/>
    <mergeCell ref="B75:C75"/>
    <mergeCell ref="D75:E75"/>
    <mergeCell ref="F75:I75"/>
    <mergeCell ref="B72:C72"/>
    <mergeCell ref="D72:E72"/>
    <mergeCell ref="F72:I72"/>
    <mergeCell ref="B73:C73"/>
    <mergeCell ref="D73:E73"/>
    <mergeCell ref="F73:I73"/>
    <mergeCell ref="D79:E79"/>
    <mergeCell ref="F79:I79"/>
    <mergeCell ref="B80:C80"/>
    <mergeCell ref="D80:E80"/>
    <mergeCell ref="F80:I80"/>
    <mergeCell ref="B81:C81"/>
    <mergeCell ref="D81:E81"/>
    <mergeCell ref="F81:I81"/>
    <mergeCell ref="B86:C86"/>
    <mergeCell ref="F102:J102"/>
    <mergeCell ref="A104:E104"/>
    <mergeCell ref="B101:C101"/>
    <mergeCell ref="D101:E101"/>
    <mergeCell ref="F101:I101"/>
    <mergeCell ref="B100:C100"/>
    <mergeCell ref="D100:E100"/>
    <mergeCell ref="F100:I100"/>
    <mergeCell ref="D107:E107"/>
    <mergeCell ref="D108:E108"/>
    <mergeCell ref="D109:E109"/>
    <mergeCell ref="B102:C102"/>
    <mergeCell ref="D102:E102"/>
    <mergeCell ref="B107:B113"/>
    <mergeCell ref="D110:E110"/>
    <mergeCell ref="D111:E111"/>
    <mergeCell ref="D112:E112"/>
    <mergeCell ref="D113:E113"/>
    <mergeCell ref="D117:E117"/>
    <mergeCell ref="B118:C118"/>
    <mergeCell ref="D118:E118"/>
    <mergeCell ref="B114:C114"/>
    <mergeCell ref="D114:E114"/>
    <mergeCell ref="F114:I114"/>
    <mergeCell ref="B123:C123"/>
    <mergeCell ref="D123:E123"/>
    <mergeCell ref="F123:I123"/>
    <mergeCell ref="B124:C124"/>
    <mergeCell ref="D124:E124"/>
    <mergeCell ref="F124:I124"/>
    <mergeCell ref="F118:I118"/>
    <mergeCell ref="B119:C119"/>
    <mergeCell ref="D119:E119"/>
    <mergeCell ref="F119:J119"/>
    <mergeCell ref="A121:E121"/>
    <mergeCell ref="D122:E122"/>
    <mergeCell ref="F122:I122"/>
    <mergeCell ref="B127:C127"/>
    <mergeCell ref="D127:E127"/>
    <mergeCell ref="F127:I127"/>
    <mergeCell ref="B128:C128"/>
    <mergeCell ref="D128:E128"/>
    <mergeCell ref="F128:I128"/>
    <mergeCell ref="B125:C125"/>
    <mergeCell ref="D125:E125"/>
    <mergeCell ref="F125:I125"/>
    <mergeCell ref="B126:C126"/>
    <mergeCell ref="D126:E126"/>
    <mergeCell ref="F126:I126"/>
    <mergeCell ref="B131:C131"/>
    <mergeCell ref="D131:E131"/>
    <mergeCell ref="F131:I131"/>
    <mergeCell ref="B133:C133"/>
    <mergeCell ref="D133:E133"/>
    <mergeCell ref="F133:I133"/>
    <mergeCell ref="B129:C129"/>
    <mergeCell ref="D129:E129"/>
    <mergeCell ref="F129:I129"/>
    <mergeCell ref="B130:C130"/>
    <mergeCell ref="D130:E130"/>
    <mergeCell ref="F130:I130"/>
    <mergeCell ref="B136:C136"/>
    <mergeCell ref="D136:E136"/>
    <mergeCell ref="F136:I136"/>
    <mergeCell ref="B137:C137"/>
    <mergeCell ref="D137:E137"/>
    <mergeCell ref="F137:I137"/>
    <mergeCell ref="B134:C134"/>
    <mergeCell ref="D134:E134"/>
    <mergeCell ref="F134:I134"/>
    <mergeCell ref="B135:C135"/>
    <mergeCell ref="D135:E135"/>
    <mergeCell ref="F135:I135"/>
    <mergeCell ref="B140:C140"/>
    <mergeCell ref="D140:E140"/>
    <mergeCell ref="F140:I140"/>
    <mergeCell ref="B141:C141"/>
    <mergeCell ref="D141:E141"/>
    <mergeCell ref="F141:I141"/>
    <mergeCell ref="B138:C138"/>
    <mergeCell ref="D138:E138"/>
    <mergeCell ref="F138:I138"/>
    <mergeCell ref="B139:C139"/>
    <mergeCell ref="D139:E139"/>
    <mergeCell ref="F139:I139"/>
    <mergeCell ref="B144:C144"/>
    <mergeCell ref="D144:E144"/>
    <mergeCell ref="F144:I144"/>
    <mergeCell ref="B145:C145"/>
    <mergeCell ref="D145:E145"/>
    <mergeCell ref="F145:I145"/>
    <mergeCell ref="B142:C142"/>
    <mergeCell ref="D142:E142"/>
    <mergeCell ref="F142:I142"/>
    <mergeCell ref="B143:C143"/>
    <mergeCell ref="D143:E143"/>
    <mergeCell ref="F143:I143"/>
    <mergeCell ref="B146:C146"/>
    <mergeCell ref="D146:E146"/>
    <mergeCell ref="F146:I146"/>
    <mergeCell ref="B147:C147"/>
    <mergeCell ref="D147:E147"/>
    <mergeCell ref="F147:I147"/>
    <mergeCell ref="D153:E153"/>
    <mergeCell ref="B153:B160"/>
    <mergeCell ref="F149:J149"/>
    <mergeCell ref="A150:E150"/>
    <mergeCell ref="A151:A152"/>
    <mergeCell ref="B151:C152"/>
    <mergeCell ref="D151:E152"/>
    <mergeCell ref="F151:J152"/>
    <mergeCell ref="B148:C148"/>
    <mergeCell ref="D148:E148"/>
    <mergeCell ref="F148:I148"/>
    <mergeCell ref="D154:E154"/>
    <mergeCell ref="D155:E155"/>
    <mergeCell ref="D156:E156"/>
    <mergeCell ref="D157:E157"/>
    <mergeCell ref="D158:E158"/>
    <mergeCell ref="B149:C149"/>
    <mergeCell ref="D149:E149"/>
    <mergeCell ref="F164:I164"/>
    <mergeCell ref="A165:A166"/>
    <mergeCell ref="B165:C166"/>
    <mergeCell ref="D165:E166"/>
    <mergeCell ref="F165:J166"/>
    <mergeCell ref="D159:E159"/>
    <mergeCell ref="D160:E160"/>
    <mergeCell ref="D161:E161"/>
    <mergeCell ref="D163:E163"/>
    <mergeCell ref="B161:B163"/>
    <mergeCell ref="C162:C163"/>
    <mergeCell ref="D162:E162"/>
    <mergeCell ref="D168:E168"/>
    <mergeCell ref="D169:E169"/>
    <mergeCell ref="D170:E170"/>
    <mergeCell ref="D171:E171"/>
    <mergeCell ref="D172:E172"/>
    <mergeCell ref="D173:E173"/>
    <mergeCell ref="D174:E174"/>
    <mergeCell ref="D175:E175"/>
    <mergeCell ref="B164:C164"/>
    <mergeCell ref="D164:E164"/>
    <mergeCell ref="B167:B200"/>
    <mergeCell ref="D196:E196"/>
    <mergeCell ref="D197:E197"/>
    <mergeCell ref="D182:E182"/>
    <mergeCell ref="D183:E183"/>
    <mergeCell ref="D184:E184"/>
    <mergeCell ref="D185:E185"/>
    <mergeCell ref="D186:E186"/>
    <mergeCell ref="D187:E187"/>
    <mergeCell ref="D176:E176"/>
    <mergeCell ref="D177:E177"/>
    <mergeCell ref="D178:E178"/>
    <mergeCell ref="D179:E179"/>
    <mergeCell ref="D180:E180"/>
    <mergeCell ref="D181:E181"/>
    <mergeCell ref="D189:E189"/>
    <mergeCell ref="D190:E190"/>
    <mergeCell ref="D191:E191"/>
    <mergeCell ref="D192:E192"/>
    <mergeCell ref="D193:E193"/>
    <mergeCell ref="D194:E194"/>
    <mergeCell ref="D195:E195"/>
    <mergeCell ref="D198:E198"/>
    <mergeCell ref="D167:E167"/>
    <mergeCell ref="B208:C208"/>
    <mergeCell ref="D208:E208"/>
    <mergeCell ref="F208:I208"/>
    <mergeCell ref="B209:C209"/>
    <mergeCell ref="D209:E209"/>
    <mergeCell ref="F209:I209"/>
    <mergeCell ref="B207:C207"/>
    <mergeCell ref="D207:E207"/>
    <mergeCell ref="F207:I207"/>
    <mergeCell ref="B212:C212"/>
    <mergeCell ref="D212:E212"/>
    <mergeCell ref="F212:I212"/>
    <mergeCell ref="B213:C213"/>
    <mergeCell ref="D213:E213"/>
    <mergeCell ref="F213:I213"/>
    <mergeCell ref="B210:C210"/>
    <mergeCell ref="D210:E210"/>
    <mergeCell ref="F210:I210"/>
    <mergeCell ref="B211:C211"/>
    <mergeCell ref="D211:E211"/>
    <mergeCell ref="F211:I211"/>
    <mergeCell ref="B214:C214"/>
    <mergeCell ref="D214:E214"/>
    <mergeCell ref="F214:I214"/>
    <mergeCell ref="B215:C215"/>
    <mergeCell ref="D215:E215"/>
    <mergeCell ref="F215:I215"/>
    <mergeCell ref="B221:C221"/>
    <mergeCell ref="D221:E221"/>
    <mergeCell ref="F221:I221"/>
    <mergeCell ref="B216:C216"/>
    <mergeCell ref="D216:E216"/>
    <mergeCell ref="F216:I216"/>
    <mergeCell ref="B217:C217"/>
    <mergeCell ref="D217:E217"/>
    <mergeCell ref="F217:I217"/>
    <mergeCell ref="B218:C218"/>
    <mergeCell ref="D218:E218"/>
    <mergeCell ref="F218:I218"/>
    <mergeCell ref="B222:C222"/>
    <mergeCell ref="D222:E222"/>
    <mergeCell ref="F222:I222"/>
    <mergeCell ref="B219:C219"/>
    <mergeCell ref="D219:E219"/>
    <mergeCell ref="F219:I219"/>
    <mergeCell ref="B225:C225"/>
    <mergeCell ref="D225:E225"/>
    <mergeCell ref="F225:I225"/>
    <mergeCell ref="B220:C220"/>
    <mergeCell ref="D220:E220"/>
    <mergeCell ref="F220:I220"/>
    <mergeCell ref="B226:C226"/>
    <mergeCell ref="D226:E226"/>
    <mergeCell ref="F226:I226"/>
    <mergeCell ref="B223:C223"/>
    <mergeCell ref="D223:E223"/>
    <mergeCell ref="F223:I223"/>
    <mergeCell ref="B224:C224"/>
    <mergeCell ref="D224:E224"/>
    <mergeCell ref="F224:I224"/>
    <mergeCell ref="B229:C229"/>
    <mergeCell ref="D229:E229"/>
    <mergeCell ref="F229:I229"/>
    <mergeCell ref="B230:C230"/>
    <mergeCell ref="D230:E230"/>
    <mergeCell ref="F230:I230"/>
    <mergeCell ref="B227:C227"/>
    <mergeCell ref="D227:E227"/>
    <mergeCell ref="F227:I227"/>
    <mergeCell ref="B228:C228"/>
    <mergeCell ref="D228:E228"/>
    <mergeCell ref="F228:I228"/>
    <mergeCell ref="B236:C236"/>
    <mergeCell ref="D236:E236"/>
    <mergeCell ref="F236:I236"/>
    <mergeCell ref="B237:C237"/>
    <mergeCell ref="D237:E237"/>
    <mergeCell ref="F237:I237"/>
    <mergeCell ref="B245:C245"/>
    <mergeCell ref="D245:E245"/>
    <mergeCell ref="F245:I245"/>
    <mergeCell ref="B243:C243"/>
    <mergeCell ref="D243:E243"/>
    <mergeCell ref="F243:I243"/>
    <mergeCell ref="B244:C244"/>
    <mergeCell ref="D244:E244"/>
    <mergeCell ref="F244:I244"/>
    <mergeCell ref="B241:C241"/>
    <mergeCell ref="D241:E241"/>
    <mergeCell ref="F241:I241"/>
    <mergeCell ref="B242:C242"/>
    <mergeCell ref="D242:E242"/>
    <mergeCell ref="F242:I242"/>
    <mergeCell ref="B240:C240"/>
    <mergeCell ref="D240:E240"/>
    <mergeCell ref="F240:I240"/>
    <mergeCell ref="B246:C246"/>
    <mergeCell ref="D246:E246"/>
    <mergeCell ref="F246:I246"/>
    <mergeCell ref="B248:C248"/>
    <mergeCell ref="D248:E248"/>
    <mergeCell ref="F248:I248"/>
    <mergeCell ref="B250:C250"/>
    <mergeCell ref="D250:E250"/>
    <mergeCell ref="F250:J250"/>
    <mergeCell ref="B249:C249"/>
    <mergeCell ref="D249:E249"/>
    <mergeCell ref="F249:I249"/>
    <mergeCell ref="B247:C247"/>
    <mergeCell ref="D247:E247"/>
    <mergeCell ref="F247:I247"/>
    <mergeCell ref="A206:E206"/>
    <mergeCell ref="A205:E205"/>
    <mergeCell ref="B204:C204"/>
    <mergeCell ref="B203:C203"/>
    <mergeCell ref="B122:C122"/>
    <mergeCell ref="B57:C57"/>
    <mergeCell ref="F57:I57"/>
    <mergeCell ref="B58:C58"/>
    <mergeCell ref="F58:I58"/>
    <mergeCell ref="F203:I203"/>
    <mergeCell ref="D204:E204"/>
    <mergeCell ref="F204:J204"/>
    <mergeCell ref="D199:E199"/>
    <mergeCell ref="D200:E200"/>
    <mergeCell ref="D201:E201"/>
    <mergeCell ref="D202:E202"/>
    <mergeCell ref="D203:E203"/>
    <mergeCell ref="D188:E188"/>
    <mergeCell ref="B59:C59"/>
    <mergeCell ref="F59:I59"/>
    <mergeCell ref="B60:C60"/>
    <mergeCell ref="F60:I60"/>
    <mergeCell ref="B61:C61"/>
    <mergeCell ref="F61:I61"/>
    <mergeCell ref="B45:B50"/>
    <mergeCell ref="A54:E54"/>
    <mergeCell ref="B55:C55"/>
    <mergeCell ref="D55:E55"/>
    <mergeCell ref="F55:I55"/>
    <mergeCell ref="B56:C56"/>
    <mergeCell ref="D56:E56"/>
    <mergeCell ref="F56:I56"/>
    <mergeCell ref="B51:C51"/>
    <mergeCell ref="D51:E51"/>
    <mergeCell ref="F51:I51"/>
    <mergeCell ref="B52:C52"/>
    <mergeCell ref="D52:E52"/>
    <mergeCell ref="F52:J52"/>
    <mergeCell ref="F62:I62"/>
    <mergeCell ref="B63:C63"/>
    <mergeCell ref="F63:I63"/>
    <mergeCell ref="B64:C64"/>
    <mergeCell ref="F64:I64"/>
    <mergeCell ref="B65:C65"/>
    <mergeCell ref="F65:I65"/>
    <mergeCell ref="D62:E62"/>
    <mergeCell ref="D63:E63"/>
    <mergeCell ref="D64:E64"/>
    <mergeCell ref="D65:E65"/>
    <mergeCell ref="B62:C62"/>
    <mergeCell ref="D84:E84"/>
    <mergeCell ref="F84:I84"/>
    <mergeCell ref="B85:C85"/>
    <mergeCell ref="D85:E85"/>
    <mergeCell ref="F85:I85"/>
    <mergeCell ref="F66:I66"/>
    <mergeCell ref="B68:C68"/>
    <mergeCell ref="D68:E68"/>
    <mergeCell ref="F68:I68"/>
    <mergeCell ref="D66:E66"/>
    <mergeCell ref="B66:C66"/>
    <mergeCell ref="B76:C76"/>
    <mergeCell ref="D76:E76"/>
    <mergeCell ref="F76:I76"/>
    <mergeCell ref="B78:C78"/>
    <mergeCell ref="D78:E78"/>
    <mergeCell ref="F78:I78"/>
    <mergeCell ref="B79:C79"/>
    <mergeCell ref="B82:C82"/>
    <mergeCell ref="D82:E82"/>
    <mergeCell ref="F82:I82"/>
    <mergeCell ref="B83:C83"/>
    <mergeCell ref="D83:E83"/>
    <mergeCell ref="F83:I83"/>
    <mergeCell ref="F98:I98"/>
    <mergeCell ref="B99:C99"/>
    <mergeCell ref="D99:E99"/>
    <mergeCell ref="F99:I99"/>
    <mergeCell ref="B95:C95"/>
    <mergeCell ref="D95:E95"/>
    <mergeCell ref="F95:I95"/>
    <mergeCell ref="B90:C90"/>
    <mergeCell ref="D90:E90"/>
    <mergeCell ref="F90:I90"/>
    <mergeCell ref="B91:C91"/>
    <mergeCell ref="D91:E91"/>
    <mergeCell ref="F91:I91"/>
    <mergeCell ref="B96:C96"/>
    <mergeCell ref="D96:E96"/>
    <mergeCell ref="F96:I96"/>
    <mergeCell ref="B97:C97"/>
    <mergeCell ref="D97:E97"/>
    <mergeCell ref="F97:I97"/>
    <mergeCell ref="B98:C98"/>
    <mergeCell ref="D98:E98"/>
    <mergeCell ref="B77:C77"/>
    <mergeCell ref="D77:E77"/>
    <mergeCell ref="F77:I77"/>
    <mergeCell ref="B93:C93"/>
    <mergeCell ref="D93:E93"/>
    <mergeCell ref="F93:I93"/>
    <mergeCell ref="B94:C94"/>
    <mergeCell ref="D94:E94"/>
    <mergeCell ref="F94:I94"/>
    <mergeCell ref="B92:C92"/>
    <mergeCell ref="D92:E92"/>
    <mergeCell ref="F92:I92"/>
    <mergeCell ref="B88:C88"/>
    <mergeCell ref="D88:E88"/>
    <mergeCell ref="F88:I88"/>
    <mergeCell ref="B89:C89"/>
    <mergeCell ref="D89:E89"/>
    <mergeCell ref="F89:I89"/>
    <mergeCell ref="D86:E86"/>
    <mergeCell ref="F86:I86"/>
    <mergeCell ref="B87:C87"/>
    <mergeCell ref="D87:E87"/>
    <mergeCell ref="F87:I87"/>
    <mergeCell ref="B84:C84"/>
  </mergeCells>
  <phoneticPr fontId="2" type="noConversion"/>
  <pageMargins left="0.25" right="0.25" top="0.75" bottom="0.75" header="0.3" footer="0.3"/>
  <pageSetup paperSize="9" scale="93" fitToHeight="0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주민자치회 정남면</cp:lastModifiedBy>
  <cp:lastPrinted>2026-07-07T04:32:46Z</cp:lastPrinted>
  <dcterms:created xsi:type="dcterms:W3CDTF">2018-05-01T02:29:44Z</dcterms:created>
  <dcterms:modified xsi:type="dcterms:W3CDTF">2026-07-07T05:16:09Z</dcterms:modified>
</cp:coreProperties>
</file>