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_문산천(남측근린공원)\2023\2302_누락토지 보상계획 열람공고\"/>
    </mc:Choice>
  </mc:AlternateContent>
  <xr:revisionPtr revIDLastSave="0" documentId="13_ncr:1_{74A0B9A6-71CB-4061-808E-7DA50B55E070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토지" sheetId="1" r:id="rId1"/>
    <sheet name="지장물" sheetId="2" r:id="rId2"/>
  </sheets>
  <definedNames>
    <definedName name="_xlnm._FilterDatabase" localSheetId="1" hidden="1">지장물!$A$5:$R$16</definedName>
    <definedName name="_xlnm._FilterDatabase" localSheetId="0" hidden="1">토지!$A$5:$U$29</definedName>
    <definedName name="_xlnm.Print_Titles" localSheetId="0">토지!$4:$5</definedName>
  </definedNames>
  <calcPr calcId="191029"/>
</workbook>
</file>

<file path=xl/calcChain.xml><?xml version="1.0" encoding="utf-8"?>
<calcChain xmlns="http://schemas.openxmlformats.org/spreadsheetml/2006/main">
  <c r="G3" i="1" l="1"/>
  <c r="U28" i="1"/>
  <c r="U26" i="1"/>
  <c r="U24" i="1"/>
  <c r="U22" i="1"/>
  <c r="U20" i="1"/>
  <c r="U18" i="1"/>
  <c r="U16" i="1"/>
  <c r="U14" i="1"/>
  <c r="U29" i="1"/>
  <c r="U27" i="1"/>
  <c r="U25" i="1"/>
  <c r="U23" i="1"/>
  <c r="U21" i="1"/>
  <c r="U19" i="1"/>
  <c r="U17" i="1"/>
  <c r="U15" i="1"/>
  <c r="U13" i="1"/>
  <c r="U12" i="1"/>
  <c r="U11" i="1"/>
  <c r="U10" i="1"/>
  <c r="U9" i="1"/>
  <c r="U8" i="1"/>
  <c r="U7" i="1"/>
  <c r="U6" i="1"/>
  <c r="A6" i="2"/>
  <c r="A7" i="2" s="1"/>
  <c r="A8" i="2" s="1"/>
  <c r="A9" i="2" s="1"/>
  <c r="A10" i="2" s="1"/>
  <c r="A11" i="2" s="1"/>
  <c r="A12" i="2" s="1"/>
  <c r="A13" i="2" s="1"/>
  <c r="A14" i="2" s="1"/>
  <c r="A15" i="2" s="1"/>
  <c r="A16" i="2" s="1"/>
  <c r="H3" i="1" l="1"/>
</calcChain>
</file>

<file path=xl/sharedStrings.xml><?xml version="1.0" encoding="utf-8"?>
<sst xmlns="http://schemas.openxmlformats.org/spreadsheetml/2006/main" count="287" uniqueCount="103">
  <si>
    <t>소유자정보</t>
  </si>
  <si>
    <t>관계인정보</t>
  </si>
  <si>
    <t>1</t>
  </si>
  <si>
    <t>일반</t>
  </si>
  <si>
    <t>제방</t>
  </si>
  <si>
    <t>수용</t>
  </si>
  <si>
    <t>경기도 화성시 송산면 고정리</t>
  </si>
  <si>
    <t>349</t>
  </si>
  <si>
    <t>17</t>
  </si>
  <si>
    <t>구거</t>
  </si>
  <si>
    <t>장은준</t>
  </si>
  <si>
    <t>5</t>
  </si>
  <si>
    <t>서울 강서구 염창동 257 리버팰리스 101-601</t>
  </si>
  <si>
    <t>장상준</t>
  </si>
  <si>
    <t>서울시 영등포구 여의도동 37 미성아파트 E-305</t>
  </si>
  <si>
    <t>장혜경</t>
  </si>
  <si>
    <t>서울특별시 양천구 목동 903 목동신시가지아파트 314-901</t>
  </si>
  <si>
    <t>경기도 화성시 송산면 삼존리</t>
  </si>
  <si>
    <t>621</t>
  </si>
  <si>
    <t>도로</t>
  </si>
  <si>
    <t>100</t>
  </si>
  <si>
    <t>공장용지</t>
  </si>
  <si>
    <t>잡종지</t>
  </si>
  <si>
    <t>최태봉</t>
  </si>
  <si>
    <t>경기도 성남시 분당구 성남대로 449, B동 1902호 (정자동, 로얄팰리스)</t>
  </si>
  <si>
    <t>최태룡</t>
  </si>
  <si>
    <t>경기도 수원시 권선구 서부로 1534, 103동 1109호 (고색동, 대한아파트)</t>
  </si>
  <si>
    <t>101</t>
  </si>
  <si>
    <t>103</t>
  </si>
  <si>
    <t>최용현</t>
  </si>
  <si>
    <t>경기도 성남시 분당구 성남대로 393, B동 3304호 (정자동)</t>
  </si>
  <si>
    <t>104</t>
  </si>
  <si>
    <t>106</t>
  </si>
  <si>
    <t>대</t>
  </si>
  <si>
    <t>최동현</t>
  </si>
  <si>
    <t>1204</t>
  </si>
  <si>
    <t>전</t>
  </si>
  <si>
    <t>답</t>
  </si>
  <si>
    <t>전갑복</t>
  </si>
  <si>
    <t>경기도 화성시 마도면 슬항리 214-28 한강그린맨션 103-102</t>
  </si>
  <si>
    <t>지분면적</t>
    <phoneticPr fontId="4" type="noConversion"/>
  </si>
  <si>
    <t>지장물정보</t>
  </si>
  <si>
    <t>매시휀스</t>
  </si>
  <si>
    <t>1.8m×4m</t>
  </si>
  <si>
    <t>식</t>
  </si>
  <si>
    <t>향나무1</t>
  </si>
  <si>
    <t>R 30cm</t>
  </si>
  <si>
    <t>주</t>
  </si>
  <si>
    <t>향나무2,3</t>
  </si>
  <si>
    <t>R 40cm</t>
  </si>
  <si>
    <t>주목</t>
  </si>
  <si>
    <t>R 10cm</t>
  </si>
  <si>
    <t>벚나무1</t>
  </si>
  <si>
    <t>벚나무2</t>
  </si>
  <si>
    <t>단풍나무1</t>
  </si>
  <si>
    <t>R 50cm</t>
  </si>
  <si>
    <t>단풍나무2</t>
  </si>
  <si>
    <t>R 25cm</t>
  </si>
  <si>
    <t>매화나무</t>
  </si>
  <si>
    <t>벚나무</t>
  </si>
  <si>
    <t>연번</t>
    <phoneticPr fontId="4" type="noConversion"/>
  </si>
  <si>
    <t>조사일자</t>
    <phoneticPr fontId="4" type="noConversion"/>
  </si>
  <si>
    <t>비고</t>
    <phoneticPr fontId="4" type="noConversion"/>
  </si>
  <si>
    <t>소재지명</t>
    <phoneticPr fontId="4" type="noConversion"/>
  </si>
  <si>
    <t>특지</t>
    <phoneticPr fontId="4" type="noConversion"/>
  </si>
  <si>
    <t>본번</t>
    <phoneticPr fontId="4" type="noConversion"/>
  </si>
  <si>
    <t>부번</t>
    <phoneticPr fontId="4" type="noConversion"/>
  </si>
  <si>
    <t>물건종류</t>
    <phoneticPr fontId="4" type="noConversion"/>
  </si>
  <si>
    <t>구조 및 규격</t>
    <phoneticPr fontId="4" type="noConversion"/>
  </si>
  <si>
    <t>수량</t>
    <phoneticPr fontId="4" type="noConversion"/>
  </si>
  <si>
    <t>단위</t>
    <phoneticPr fontId="4" type="noConversion"/>
  </si>
  <si>
    <t>소유자성명</t>
    <phoneticPr fontId="4" type="noConversion"/>
  </si>
  <si>
    <t>송달주소</t>
    <phoneticPr fontId="4" type="noConversion"/>
  </si>
  <si>
    <t>관계인성명</t>
    <phoneticPr fontId="4" type="noConversion"/>
  </si>
  <si>
    <t>관계인주소</t>
    <phoneticPr fontId="4" type="noConversion"/>
  </si>
  <si>
    <t>공부지목</t>
    <phoneticPr fontId="4" type="noConversion"/>
  </si>
  <si>
    <t>현황지목</t>
    <phoneticPr fontId="4" type="noConversion"/>
  </si>
  <si>
    <t>공부면적(㎡)</t>
    <phoneticPr fontId="4" type="noConversion"/>
  </si>
  <si>
    <t>편입면적(㎡)</t>
    <phoneticPr fontId="4" type="noConversion"/>
  </si>
  <si>
    <t>조사면적(㎡)</t>
    <phoneticPr fontId="4" type="noConversion"/>
  </si>
  <si>
    <t>지장물 소유자 1명)</t>
    <phoneticPr fontId="4" type="noConversion"/>
  </si>
  <si>
    <t>(11건</t>
    <phoneticPr fontId="4" type="noConversion"/>
  </si>
  <si>
    <t>□ 시화2단계(송산그린시티) 개발사업 지장물 조서</t>
    <phoneticPr fontId="4" type="noConversion"/>
  </si>
  <si>
    <t>□ 시화2단계(송산그린시티) 개발사업 토지조서</t>
    <phoneticPr fontId="4" type="noConversion"/>
  </si>
  <si>
    <t>소유자</t>
    <phoneticPr fontId="4" type="noConversion"/>
  </si>
  <si>
    <t>관계인</t>
    <phoneticPr fontId="4" type="noConversion"/>
  </si>
  <si>
    <t>수용/사용</t>
    <phoneticPr fontId="4" type="noConversion"/>
  </si>
  <si>
    <t>지분
분자</t>
    <phoneticPr fontId="4" type="noConversion"/>
  </si>
  <si>
    <t>지분
분모</t>
    <phoneticPr fontId="4" type="noConversion"/>
  </si>
  <si>
    <t>권리 
종류</t>
    <phoneticPr fontId="4" type="noConversion"/>
  </si>
  <si>
    <t>소재지</t>
    <phoneticPr fontId="4" type="noConversion"/>
  </si>
  <si>
    <t>소유자 성명</t>
    <phoneticPr fontId="4" type="noConversion"/>
  </si>
  <si>
    <t>국토교통부고시 제2017-458호('17.07.06, 고시지번 : 1204)</t>
    <phoneticPr fontId="4" type="noConversion"/>
  </si>
  <si>
    <t>국토해양부고시 제2012-23호('12.02.01.)</t>
    <phoneticPr fontId="4" type="noConversion"/>
  </si>
  <si>
    <t>국토해양부고시 제2012-23호('12.02.01., 고시지번 : 621-85)</t>
    <phoneticPr fontId="4" type="noConversion"/>
  </si>
  <si>
    <t>국토해양부고시 제2012-23호('12.02.01., 고시지번 : 621-88)</t>
    <phoneticPr fontId="4" type="noConversion"/>
  </si>
  <si>
    <t>사업정보</t>
    <phoneticPr fontId="4" type="noConversion"/>
  </si>
  <si>
    <t>조사결과</t>
    <phoneticPr fontId="4" type="noConversion"/>
  </si>
  <si>
    <t>지분 분자</t>
    <phoneticPr fontId="4" type="noConversion"/>
  </si>
  <si>
    <t>지분 분모</t>
    <phoneticPr fontId="4" type="noConversion"/>
  </si>
  <si>
    <t>권리종류</t>
    <phoneticPr fontId="4" type="noConversion"/>
  </si>
  <si>
    <t>국토해양부고시 제2012-23호('12.02.01., 고시지번 : 621-25)</t>
    <phoneticPr fontId="4" type="noConversion"/>
  </si>
  <si>
    <t>경기도 수원시 권선구 산업로 108 (고색동)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</si>
</sst>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&quot;필지&quot;"/>
    <numFmt numFmtId="177" formatCode="#,##0&quot;㎡&quot;"/>
    <numFmt numFmtId="178" formatCode="#,##0&quot;건&quot;"/>
  </numFmts>
  <fonts count="26" x14ac:knownFonts="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Calibri"/>
      <family val="2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Arial Unicode MS"/>
      <family val="2"/>
      <charset val="129"/>
    </font>
    <font>
      <sz val="11"/>
      <color rgb="FF9C6500"/>
      <name val="맑은 고딕"/>
      <family val="2"/>
      <charset val="129"/>
      <scheme val="minor"/>
    </font>
    <font>
      <sz val="16"/>
      <color theme="1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46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3" fillId="7" borderId="5" applyNumberFormat="0" applyAlignment="0" applyProtection="0">
      <alignment vertical="center"/>
    </xf>
    <xf numFmtId="0" fontId="14" fillId="8" borderId="6" applyNumberFormat="0" applyAlignment="0" applyProtection="0">
      <alignment vertical="center"/>
    </xf>
    <xf numFmtId="0" fontId="15" fillId="8" borderId="5" applyNumberForma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9" borderId="8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1" fillId="10" borderId="9" applyNumberFormat="0" applyFont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2" fillId="3" borderId="1" xfId="0" applyFont="1" applyFill="1" applyBorder="1" applyAlignment="1">
      <alignment horizontal="right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41" fontId="2" fillId="3" borderId="1" xfId="1" applyFont="1" applyFill="1" applyBorder="1" applyAlignment="1">
      <alignment horizontal="center" vertical="center"/>
    </xf>
    <xf numFmtId="41" fontId="2" fillId="3" borderId="1" xfId="1" applyFont="1" applyFill="1" applyBorder="1" applyAlignment="1">
      <alignment horizontal="left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 applyAlignment="1">
      <alignment horizontal="center" vertical="center"/>
    </xf>
    <xf numFmtId="0" fontId="0" fillId="0" borderId="0" xfId="0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0" fontId="2" fillId="35" borderId="1" xfId="0" applyFont="1" applyFill="1" applyBorder="1" applyAlignment="1">
      <alignment horizontal="center" vertical="center" wrapText="1"/>
    </xf>
    <xf numFmtId="0" fontId="22" fillId="35" borderId="1" xfId="0" applyFont="1" applyFill="1" applyBorder="1" applyAlignment="1">
      <alignment horizontal="center" vertical="center" wrapText="1"/>
    </xf>
    <xf numFmtId="41" fontId="5" fillId="0" borderId="0" xfId="1" applyFont="1">
      <alignment vertical="center"/>
    </xf>
    <xf numFmtId="41" fontId="2" fillId="2" borderId="0" xfId="1" applyFont="1" applyFill="1" applyBorder="1" applyAlignment="1">
      <alignment horizontal="center" vertical="center" wrapText="1"/>
    </xf>
    <xf numFmtId="178" fontId="25" fillId="0" borderId="18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24" fillId="0" borderId="0" xfId="35" applyFont="1" applyBorder="1">
      <alignment vertical="center"/>
    </xf>
    <xf numFmtId="177" fontId="25" fillId="0" borderId="18" xfId="1" applyNumberFormat="1" applyFont="1" applyFill="1" applyBorder="1">
      <alignment vertical="center"/>
    </xf>
    <xf numFmtId="176" fontId="25" fillId="0" borderId="18" xfId="0" applyNumberFormat="1" applyFont="1" applyFill="1" applyBorder="1">
      <alignment vertical="center"/>
    </xf>
    <xf numFmtId="41" fontId="2" fillId="35" borderId="1" xfId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24" fillId="0" borderId="0" xfId="35" applyFo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0" fontId="24" fillId="0" borderId="0" xfId="35" applyFont="1">
      <alignment vertical="center"/>
    </xf>
    <xf numFmtId="0" fontId="2" fillId="0" borderId="1" xfId="0" applyFont="1" applyFill="1" applyBorder="1" applyAlignment="1">
      <alignment horizontal="center" vertical="center"/>
    </xf>
    <xf numFmtId="41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41" fontId="5" fillId="0" borderId="0" xfId="1" applyFont="1" applyFill="1">
      <alignment vertical="center"/>
    </xf>
    <xf numFmtId="0" fontId="5" fillId="0" borderId="0" xfId="0" applyFont="1" applyFill="1">
      <alignment vertical="center"/>
    </xf>
    <xf numFmtId="0" fontId="2" fillId="35" borderId="15" xfId="0" applyFont="1" applyFill="1" applyBorder="1" applyAlignment="1">
      <alignment horizontal="center" vertical="center" wrapText="1"/>
    </xf>
    <xf numFmtId="0" fontId="2" fillId="35" borderId="16" xfId="0" applyFont="1" applyFill="1" applyBorder="1" applyAlignment="1">
      <alignment horizontal="center" vertical="center" wrapText="1"/>
    </xf>
    <xf numFmtId="0" fontId="2" fillId="35" borderId="11" xfId="0" applyFont="1" applyFill="1" applyBorder="1" applyAlignment="1">
      <alignment horizontal="center" vertical="center" wrapText="1"/>
    </xf>
    <xf numFmtId="0" fontId="2" fillId="35" borderId="19" xfId="0" applyFont="1" applyFill="1" applyBorder="1" applyAlignment="1">
      <alignment horizontal="center" vertical="center" wrapText="1"/>
    </xf>
    <xf numFmtId="0" fontId="2" fillId="35" borderId="12" xfId="0" applyFont="1" applyFill="1" applyBorder="1" applyAlignment="1">
      <alignment horizontal="center" vertical="center" wrapText="1"/>
    </xf>
    <xf numFmtId="41" fontId="2" fillId="3" borderId="15" xfId="1" applyFont="1" applyFill="1" applyBorder="1" applyAlignment="1">
      <alignment horizontal="center" vertical="center"/>
    </xf>
    <xf numFmtId="41" fontId="2" fillId="3" borderId="16" xfId="1" applyFont="1" applyFill="1" applyBorder="1" applyAlignment="1">
      <alignment horizontal="center" vertical="center"/>
    </xf>
    <xf numFmtId="41" fontId="2" fillId="3" borderId="17" xfId="1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left" vertical="center" wrapText="1"/>
    </xf>
    <xf numFmtId="0" fontId="2" fillId="3" borderId="17" xfId="0" applyFont="1" applyFill="1" applyBorder="1" applyAlignment="1">
      <alignment horizontal="left" vertical="center" wrapText="1"/>
    </xf>
    <xf numFmtId="0" fontId="2" fillId="3" borderId="16" xfId="0" applyFont="1" applyFill="1" applyBorder="1" applyAlignment="1">
      <alignment horizontal="left" vertical="center" wrapText="1"/>
    </xf>
    <xf numFmtId="41" fontId="2" fillId="0" borderId="15" xfId="1" applyFont="1" applyFill="1" applyBorder="1" applyAlignment="1">
      <alignment horizontal="center" vertical="center"/>
    </xf>
    <xf numFmtId="41" fontId="2" fillId="0" borderId="16" xfId="1" applyFont="1" applyFill="1" applyBorder="1" applyAlignment="1">
      <alignment horizontal="center" vertical="center"/>
    </xf>
    <xf numFmtId="41" fontId="2" fillId="0" borderId="17" xfId="1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35" borderId="1" xfId="0" applyFont="1" applyFill="1" applyBorder="1" applyAlignment="1">
      <alignment horizontal="center" vertical="center" wrapText="1"/>
    </xf>
    <xf numFmtId="14" fontId="2" fillId="3" borderId="15" xfId="0" applyNumberFormat="1" applyFont="1" applyFill="1" applyBorder="1" applyAlignment="1">
      <alignment horizontal="center" vertical="center"/>
    </xf>
    <xf numFmtId="14" fontId="2" fillId="3" borderId="17" xfId="0" applyNumberFormat="1" applyFont="1" applyFill="1" applyBorder="1" applyAlignment="1">
      <alignment horizontal="center" vertical="center"/>
    </xf>
    <xf numFmtId="14" fontId="2" fillId="3" borderId="16" xfId="0" applyNumberFormat="1" applyFont="1" applyFill="1" applyBorder="1" applyAlignment="1">
      <alignment horizontal="center" vertical="center"/>
    </xf>
    <xf numFmtId="14" fontId="2" fillId="0" borderId="15" xfId="0" applyNumberFormat="1" applyFont="1" applyFill="1" applyBorder="1" applyAlignment="1">
      <alignment horizontal="center" vertical="center"/>
    </xf>
    <xf numFmtId="14" fontId="2" fillId="0" borderId="17" xfId="0" applyNumberFormat="1" applyFont="1" applyFill="1" applyBorder="1" applyAlignment="1">
      <alignment horizontal="center" vertical="center"/>
    </xf>
    <xf numFmtId="14" fontId="2" fillId="0" borderId="16" xfId="0" applyNumberFormat="1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35" borderId="13" xfId="0" applyFont="1" applyFill="1" applyBorder="1" applyAlignment="1">
      <alignment horizontal="center" vertical="center" wrapText="1"/>
    </xf>
    <xf numFmtId="0" fontId="2" fillId="35" borderId="14" xfId="0" applyFont="1" applyFill="1" applyBorder="1" applyAlignment="1">
      <alignment horizontal="center" vertical="center" wrapText="1"/>
    </xf>
    <xf numFmtId="0" fontId="6" fillId="35" borderId="16" xfId="0" applyFont="1" applyFill="1" applyBorder="1" applyAlignment="1">
      <alignment horizontal="center" vertical="center" wrapText="1"/>
    </xf>
    <xf numFmtId="0" fontId="6" fillId="35" borderId="1" xfId="0" applyFont="1" applyFill="1" applyBorder="1" applyAlignment="1">
      <alignment horizontal="center" vertical="center" wrapText="1"/>
    </xf>
  </cellXfs>
  <cellStyles count="46">
    <cellStyle name="20% - 강조색1" xfId="18" builtinId="30" customBuiltin="1"/>
    <cellStyle name="20% - 강조색2" xfId="21" builtinId="34" customBuiltin="1"/>
    <cellStyle name="20% - 강조색3" xfId="24" builtinId="38" customBuiltin="1"/>
    <cellStyle name="20% - 강조색4" xfId="27" builtinId="42" customBuiltin="1"/>
    <cellStyle name="20% - 강조색5" xfId="30" builtinId="46" customBuiltin="1"/>
    <cellStyle name="20% - 강조색6" xfId="33" builtinId="50" customBuiltin="1"/>
    <cellStyle name="40% - 강조색1" xfId="19" builtinId="31" customBuiltin="1"/>
    <cellStyle name="40% - 강조색2" xfId="22" builtinId="35" customBuiltin="1"/>
    <cellStyle name="40% - 강조색3" xfId="25" builtinId="39" customBuiltin="1"/>
    <cellStyle name="40% - 강조색4" xfId="28" builtinId="43" customBuiltin="1"/>
    <cellStyle name="40% - 강조색5" xfId="31" builtinId="47" customBuiltin="1"/>
    <cellStyle name="40% - 강조색6" xfId="34" builtinId="51" customBuiltin="1"/>
    <cellStyle name="60% - 강조색1 2" xfId="39" xr:uid="{00000000-0005-0000-0000-00002F000000}"/>
    <cellStyle name="60% - 강조색2 2" xfId="40" xr:uid="{00000000-0005-0000-0000-000030000000}"/>
    <cellStyle name="60% - 강조색3 2" xfId="41" xr:uid="{00000000-0005-0000-0000-000031000000}"/>
    <cellStyle name="60% - 강조색4 2" xfId="42" xr:uid="{00000000-0005-0000-0000-000032000000}"/>
    <cellStyle name="60% - 강조색5 2" xfId="43" xr:uid="{00000000-0005-0000-0000-000033000000}"/>
    <cellStyle name="60% - 강조색6 2" xfId="44" xr:uid="{00000000-0005-0000-0000-000034000000}"/>
    <cellStyle name="강조색1" xfId="17" builtinId="29" customBuiltin="1"/>
    <cellStyle name="강조색2" xfId="20" builtinId="33" customBuiltin="1"/>
    <cellStyle name="강조색3" xfId="23" builtinId="37" customBuiltin="1"/>
    <cellStyle name="강조색4" xfId="26" builtinId="41" customBuiltin="1"/>
    <cellStyle name="강조색5" xfId="29" builtinId="45" customBuiltin="1"/>
    <cellStyle name="강조색6" xfId="32" builtinId="49" customBuiltin="1"/>
    <cellStyle name="경고문" xfId="14" builtinId="11" customBuiltin="1"/>
    <cellStyle name="계산" xfId="11" builtinId="22" customBuiltin="1"/>
    <cellStyle name="나쁨" xfId="8" builtinId="27" customBuiltin="1"/>
    <cellStyle name="메모 2" xfId="38" xr:uid="{00000000-0005-0000-0000-000035000000}"/>
    <cellStyle name="보통 2" xfId="37" xr:uid="{00000000-0005-0000-0000-000036000000}"/>
    <cellStyle name="설명 텍스트" xfId="15" builtinId="53" customBuiltin="1"/>
    <cellStyle name="셀 확인" xfId="13" builtinId="23" customBuiltin="1"/>
    <cellStyle name="쉼표 [0]" xfId="1" builtinId="6"/>
    <cellStyle name="쉼표 [0] 2" xfId="45" xr:uid="{00000000-0005-0000-0000-000020000000}"/>
    <cellStyle name="쉼표 [0] 3" xfId="36" xr:uid="{00000000-0005-0000-0000-000037000000}"/>
    <cellStyle name="연결된 셀" xfId="12" builtinId="24" customBuiltin="1"/>
    <cellStyle name="요약" xfId="16" builtinId="25" customBuiltin="1"/>
    <cellStyle name="입력" xfId="9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0" builtinId="21" customBuiltin="1"/>
    <cellStyle name="표준" xfId="0" builtinId="0"/>
    <cellStyle name="표준 2" xfId="35" xr:uid="{00000000-0005-0000-0000-00003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29"/>
  <sheetViews>
    <sheetView tabSelected="1" zoomScale="85" zoomScaleNormal="85" workbookViewId="0">
      <pane xSplit="5" ySplit="5" topLeftCell="F6" activePane="bottomRight" state="frozen"/>
      <selection activeCell="D1" sqref="D1"/>
      <selection pane="topRight" activeCell="J1" sqref="J1"/>
      <selection pane="bottomLeft" activeCell="D3" sqref="D3"/>
      <selection pane="bottomRight" activeCell="Q29" sqref="Q29"/>
    </sheetView>
  </sheetViews>
  <sheetFormatPr defaultRowHeight="27" customHeight="1" x14ac:dyDescent="0.3"/>
  <cols>
    <col min="1" max="1" width="6.25" style="6" customWidth="1"/>
    <col min="2" max="2" width="7.25" style="6" customWidth="1"/>
    <col min="3" max="5" width="6.5" style="6" customWidth="1"/>
    <col min="6" max="6" width="8.25" style="7" customWidth="1"/>
    <col min="7" max="8" width="9.375" style="6" customWidth="1"/>
    <col min="9" max="9" width="8.25" style="7" customWidth="1"/>
    <col min="10" max="10" width="9.375" style="6" customWidth="1"/>
    <col min="11" max="11" width="33.625" style="23" customWidth="1"/>
    <col min="12" max="12" width="6" style="7" customWidth="1"/>
    <col min="13" max="13" width="11.625" style="6" bestFit="1" customWidth="1"/>
    <col min="14" max="14" width="7.875" style="7" customWidth="1"/>
    <col min="15" max="16" width="5.875" style="8" customWidth="1"/>
    <col min="17" max="17" width="19.875" style="23" customWidth="1"/>
    <col min="18" max="20" width="7" style="6" customWidth="1"/>
    <col min="21" max="21" width="9" style="13" hidden="1" customWidth="1"/>
    <col min="22" max="16384" width="9" style="6"/>
  </cols>
  <sheetData>
    <row r="1" spans="1:21" ht="27" customHeight="1" x14ac:dyDescent="0.3">
      <c r="A1" s="26" t="s">
        <v>83</v>
      </c>
    </row>
    <row r="2" spans="1:21" ht="12" customHeight="1" x14ac:dyDescent="0.3"/>
    <row r="3" spans="1:21" ht="16.5" x14ac:dyDescent="0.3">
      <c r="G3" s="20">
        <f>A29</f>
        <v>7</v>
      </c>
      <c r="H3" s="19">
        <f>SUBTOTAL(9,U6:U29)</f>
        <v>5155</v>
      </c>
    </row>
    <row r="4" spans="1:21" ht="19.5" customHeight="1" x14ac:dyDescent="0.3">
      <c r="A4" s="33" t="s">
        <v>60</v>
      </c>
      <c r="B4" s="35" t="s">
        <v>96</v>
      </c>
      <c r="C4" s="36"/>
      <c r="D4" s="36"/>
      <c r="E4" s="36"/>
      <c r="F4" s="36"/>
      <c r="G4" s="36"/>
      <c r="H4" s="36"/>
      <c r="I4" s="35" t="s">
        <v>97</v>
      </c>
      <c r="J4" s="37"/>
      <c r="K4" s="33" t="s">
        <v>62</v>
      </c>
      <c r="L4" s="33" t="s">
        <v>86</v>
      </c>
      <c r="M4" s="33" t="s">
        <v>61</v>
      </c>
      <c r="N4" s="59" t="s">
        <v>84</v>
      </c>
      <c r="O4" s="59" t="s">
        <v>0</v>
      </c>
      <c r="P4" s="59" t="s">
        <v>0</v>
      </c>
      <c r="Q4" s="59" t="s">
        <v>0</v>
      </c>
      <c r="R4" s="59" t="s">
        <v>85</v>
      </c>
      <c r="S4" s="59" t="s">
        <v>1</v>
      </c>
      <c r="T4" s="59" t="s">
        <v>1</v>
      </c>
    </row>
    <row r="5" spans="1:21" ht="33" customHeight="1" x14ac:dyDescent="0.3">
      <c r="A5" s="34"/>
      <c r="B5" s="11" t="s">
        <v>90</v>
      </c>
      <c r="C5" s="11" t="s">
        <v>64</v>
      </c>
      <c r="D5" s="11" t="s">
        <v>65</v>
      </c>
      <c r="E5" s="11" t="s">
        <v>66</v>
      </c>
      <c r="F5" s="11" t="s">
        <v>75</v>
      </c>
      <c r="G5" s="11" t="s">
        <v>77</v>
      </c>
      <c r="H5" s="11" t="s">
        <v>78</v>
      </c>
      <c r="I5" s="11" t="s">
        <v>76</v>
      </c>
      <c r="J5" s="11" t="s">
        <v>79</v>
      </c>
      <c r="K5" s="34"/>
      <c r="L5" s="34"/>
      <c r="M5" s="34"/>
      <c r="N5" s="11" t="s">
        <v>91</v>
      </c>
      <c r="O5" s="21" t="s">
        <v>87</v>
      </c>
      <c r="P5" s="21" t="s">
        <v>88</v>
      </c>
      <c r="Q5" s="11" t="s">
        <v>72</v>
      </c>
      <c r="R5" s="11" t="s">
        <v>89</v>
      </c>
      <c r="S5" s="11" t="s">
        <v>73</v>
      </c>
      <c r="T5" s="11" t="s">
        <v>74</v>
      </c>
      <c r="U5" s="14" t="s">
        <v>40</v>
      </c>
    </row>
    <row r="6" spans="1:21" ht="24.75" customHeight="1" x14ac:dyDescent="0.3">
      <c r="A6" s="41">
        <v>1</v>
      </c>
      <c r="B6" s="44" t="s">
        <v>6</v>
      </c>
      <c r="C6" s="41" t="s">
        <v>3</v>
      </c>
      <c r="D6" s="41" t="s">
        <v>7</v>
      </c>
      <c r="E6" s="41" t="s">
        <v>8</v>
      </c>
      <c r="F6" s="41" t="s">
        <v>9</v>
      </c>
      <c r="G6" s="38">
        <v>1529</v>
      </c>
      <c r="H6" s="38">
        <v>1529</v>
      </c>
      <c r="I6" s="41" t="s">
        <v>9</v>
      </c>
      <c r="J6" s="38">
        <v>1529</v>
      </c>
      <c r="K6" s="47" t="s">
        <v>93</v>
      </c>
      <c r="L6" s="41" t="s">
        <v>5</v>
      </c>
      <c r="M6" s="60">
        <v>44952</v>
      </c>
      <c r="N6" s="2" t="s">
        <v>10</v>
      </c>
      <c r="O6" s="4">
        <v>5</v>
      </c>
      <c r="P6" s="4">
        <v>9</v>
      </c>
      <c r="Q6" s="22" t="s">
        <v>12</v>
      </c>
      <c r="R6" s="2"/>
      <c r="S6" s="3"/>
      <c r="T6" s="3"/>
      <c r="U6" s="13">
        <f>$J$6*O6/P6</f>
        <v>849.44444444444446</v>
      </c>
    </row>
    <row r="7" spans="1:21" ht="24.75" customHeight="1" x14ac:dyDescent="0.3">
      <c r="A7" s="42"/>
      <c r="B7" s="45"/>
      <c r="C7" s="42"/>
      <c r="D7" s="42"/>
      <c r="E7" s="42"/>
      <c r="F7" s="42"/>
      <c r="G7" s="40"/>
      <c r="H7" s="40"/>
      <c r="I7" s="42"/>
      <c r="J7" s="40"/>
      <c r="K7" s="48"/>
      <c r="L7" s="42"/>
      <c r="M7" s="61"/>
      <c r="N7" s="2" t="s">
        <v>13</v>
      </c>
      <c r="O7" s="4">
        <v>2</v>
      </c>
      <c r="P7" s="4">
        <v>9</v>
      </c>
      <c r="Q7" s="22" t="s">
        <v>14</v>
      </c>
      <c r="R7" s="2"/>
      <c r="S7" s="3"/>
      <c r="T7" s="3"/>
      <c r="U7" s="13">
        <f>$J$6*O7/P7</f>
        <v>339.77777777777777</v>
      </c>
    </row>
    <row r="8" spans="1:21" ht="24.75" customHeight="1" x14ac:dyDescent="0.3">
      <c r="A8" s="43"/>
      <c r="B8" s="46"/>
      <c r="C8" s="43"/>
      <c r="D8" s="43"/>
      <c r="E8" s="43"/>
      <c r="F8" s="43"/>
      <c r="G8" s="39"/>
      <c r="H8" s="39"/>
      <c r="I8" s="43"/>
      <c r="J8" s="39"/>
      <c r="K8" s="49"/>
      <c r="L8" s="43"/>
      <c r="M8" s="62"/>
      <c r="N8" s="2" t="s">
        <v>15</v>
      </c>
      <c r="O8" s="4">
        <v>2</v>
      </c>
      <c r="P8" s="4">
        <v>9</v>
      </c>
      <c r="Q8" s="22" t="s">
        <v>16</v>
      </c>
      <c r="R8" s="2"/>
      <c r="S8" s="3"/>
      <c r="T8" s="3"/>
      <c r="U8" s="13">
        <f>$J$6*O8/P8</f>
        <v>339.77777777777777</v>
      </c>
    </row>
    <row r="9" spans="1:21" ht="35.25" customHeight="1" x14ac:dyDescent="0.3">
      <c r="A9" s="41">
        <v>2</v>
      </c>
      <c r="B9" s="44" t="s">
        <v>17</v>
      </c>
      <c r="C9" s="41" t="s">
        <v>3</v>
      </c>
      <c r="D9" s="41" t="s">
        <v>18</v>
      </c>
      <c r="E9" s="41" t="s">
        <v>20</v>
      </c>
      <c r="F9" s="41" t="s">
        <v>21</v>
      </c>
      <c r="G9" s="38">
        <v>53</v>
      </c>
      <c r="H9" s="38">
        <v>53</v>
      </c>
      <c r="I9" s="41" t="s">
        <v>22</v>
      </c>
      <c r="J9" s="38">
        <v>53</v>
      </c>
      <c r="K9" s="47" t="s">
        <v>101</v>
      </c>
      <c r="L9" s="41" t="s">
        <v>5</v>
      </c>
      <c r="M9" s="60">
        <v>44952</v>
      </c>
      <c r="N9" s="2" t="s">
        <v>25</v>
      </c>
      <c r="O9" s="4">
        <v>1</v>
      </c>
      <c r="P9" s="4">
        <v>2</v>
      </c>
      <c r="Q9" s="22" t="s">
        <v>26</v>
      </c>
      <c r="R9" s="2"/>
      <c r="S9" s="3"/>
      <c r="T9" s="3"/>
      <c r="U9" s="13">
        <f>$J$9*O9/P9</f>
        <v>26.5</v>
      </c>
    </row>
    <row r="10" spans="1:21" s="32" customFormat="1" ht="35.25" customHeight="1" x14ac:dyDescent="0.3">
      <c r="A10" s="43"/>
      <c r="B10" s="46"/>
      <c r="C10" s="43"/>
      <c r="D10" s="43"/>
      <c r="E10" s="43"/>
      <c r="F10" s="43"/>
      <c r="G10" s="39"/>
      <c r="H10" s="39"/>
      <c r="I10" s="43"/>
      <c r="J10" s="39"/>
      <c r="K10" s="49"/>
      <c r="L10" s="43"/>
      <c r="M10" s="62"/>
      <c r="N10" s="27" t="s">
        <v>23</v>
      </c>
      <c r="O10" s="28">
        <v>1</v>
      </c>
      <c r="P10" s="28">
        <v>2</v>
      </c>
      <c r="Q10" s="29" t="s">
        <v>24</v>
      </c>
      <c r="R10" s="27"/>
      <c r="S10" s="30"/>
      <c r="T10" s="30"/>
      <c r="U10" s="31">
        <f>$J$9*O10/P10</f>
        <v>26.5</v>
      </c>
    </row>
    <row r="11" spans="1:21" s="32" customFormat="1" ht="18.75" customHeight="1" x14ac:dyDescent="0.3">
      <c r="A11" s="53">
        <v>3</v>
      </c>
      <c r="B11" s="56" t="s">
        <v>17</v>
      </c>
      <c r="C11" s="53" t="s">
        <v>3</v>
      </c>
      <c r="D11" s="53" t="s">
        <v>18</v>
      </c>
      <c r="E11" s="53" t="s">
        <v>27</v>
      </c>
      <c r="F11" s="53" t="s">
        <v>21</v>
      </c>
      <c r="G11" s="50">
        <v>956</v>
      </c>
      <c r="H11" s="50">
        <v>956</v>
      </c>
      <c r="I11" s="53" t="s">
        <v>19</v>
      </c>
      <c r="J11" s="50">
        <v>30</v>
      </c>
      <c r="K11" s="66" t="s">
        <v>101</v>
      </c>
      <c r="L11" s="53" t="s">
        <v>5</v>
      </c>
      <c r="M11" s="63">
        <v>44952</v>
      </c>
      <c r="N11" s="27" t="s">
        <v>23</v>
      </c>
      <c r="O11" s="28">
        <v>1</v>
      </c>
      <c r="P11" s="28">
        <v>2</v>
      </c>
      <c r="Q11" s="29" t="s">
        <v>24</v>
      </c>
      <c r="R11" s="27"/>
      <c r="S11" s="30"/>
      <c r="T11" s="30"/>
      <c r="U11" s="31">
        <f>$J$11*O11/P11</f>
        <v>15</v>
      </c>
    </row>
    <row r="12" spans="1:21" s="32" customFormat="1" ht="18.75" customHeight="1" x14ac:dyDescent="0.3">
      <c r="A12" s="54"/>
      <c r="B12" s="57"/>
      <c r="C12" s="54"/>
      <c r="D12" s="54"/>
      <c r="E12" s="54"/>
      <c r="F12" s="54"/>
      <c r="G12" s="52"/>
      <c r="H12" s="52"/>
      <c r="I12" s="55"/>
      <c r="J12" s="51"/>
      <c r="K12" s="67"/>
      <c r="L12" s="54"/>
      <c r="M12" s="64"/>
      <c r="N12" s="27" t="s">
        <v>25</v>
      </c>
      <c r="O12" s="28">
        <v>1</v>
      </c>
      <c r="P12" s="28">
        <v>2</v>
      </c>
      <c r="Q12" s="29" t="s">
        <v>26</v>
      </c>
      <c r="R12" s="27"/>
      <c r="S12" s="30"/>
      <c r="T12" s="30"/>
      <c r="U12" s="31">
        <f>$J$11*O12/P12</f>
        <v>15</v>
      </c>
    </row>
    <row r="13" spans="1:21" s="32" customFormat="1" ht="18.75" customHeight="1" x14ac:dyDescent="0.3">
      <c r="A13" s="54"/>
      <c r="B13" s="57"/>
      <c r="C13" s="54"/>
      <c r="D13" s="54"/>
      <c r="E13" s="54"/>
      <c r="F13" s="54"/>
      <c r="G13" s="52"/>
      <c r="H13" s="52"/>
      <c r="I13" s="53" t="s">
        <v>9</v>
      </c>
      <c r="J13" s="50">
        <v>745</v>
      </c>
      <c r="K13" s="67"/>
      <c r="L13" s="54"/>
      <c r="M13" s="64"/>
      <c r="N13" s="27" t="s">
        <v>23</v>
      </c>
      <c r="O13" s="28">
        <v>1</v>
      </c>
      <c r="P13" s="28">
        <v>2</v>
      </c>
      <c r="Q13" s="29" t="s">
        <v>24</v>
      </c>
      <c r="R13" s="27"/>
      <c r="S13" s="30"/>
      <c r="T13" s="30"/>
      <c r="U13" s="31">
        <f>$J$13*O13/P13</f>
        <v>372.5</v>
      </c>
    </row>
    <row r="14" spans="1:21" s="32" customFormat="1" ht="18.75" customHeight="1" x14ac:dyDescent="0.3">
      <c r="A14" s="54"/>
      <c r="B14" s="57"/>
      <c r="C14" s="54"/>
      <c r="D14" s="54"/>
      <c r="E14" s="54"/>
      <c r="F14" s="54"/>
      <c r="G14" s="52"/>
      <c r="H14" s="52"/>
      <c r="I14" s="55"/>
      <c r="J14" s="51"/>
      <c r="K14" s="67"/>
      <c r="L14" s="54"/>
      <c r="M14" s="64"/>
      <c r="N14" s="27" t="s">
        <v>25</v>
      </c>
      <c r="O14" s="28">
        <v>1</v>
      </c>
      <c r="P14" s="28">
        <v>2</v>
      </c>
      <c r="Q14" s="29" t="s">
        <v>26</v>
      </c>
      <c r="R14" s="27"/>
      <c r="S14" s="30"/>
      <c r="T14" s="30"/>
      <c r="U14" s="31">
        <f>$J$13*O14/P14</f>
        <v>372.5</v>
      </c>
    </row>
    <row r="15" spans="1:21" s="32" customFormat="1" ht="18.75" customHeight="1" x14ac:dyDescent="0.3">
      <c r="A15" s="54"/>
      <c r="B15" s="57"/>
      <c r="C15" s="54"/>
      <c r="D15" s="54"/>
      <c r="E15" s="54"/>
      <c r="F15" s="54"/>
      <c r="G15" s="52"/>
      <c r="H15" s="52"/>
      <c r="I15" s="53" t="s">
        <v>22</v>
      </c>
      <c r="J15" s="50">
        <v>181</v>
      </c>
      <c r="K15" s="67"/>
      <c r="L15" s="54"/>
      <c r="M15" s="64"/>
      <c r="N15" s="27" t="s">
        <v>23</v>
      </c>
      <c r="O15" s="28">
        <v>1</v>
      </c>
      <c r="P15" s="28">
        <v>2</v>
      </c>
      <c r="Q15" s="29" t="s">
        <v>24</v>
      </c>
      <c r="R15" s="27"/>
      <c r="S15" s="30"/>
      <c r="T15" s="30"/>
      <c r="U15" s="31">
        <f>$J$15*O15/P15</f>
        <v>90.5</v>
      </c>
    </row>
    <row r="16" spans="1:21" s="32" customFormat="1" ht="18.75" customHeight="1" x14ac:dyDescent="0.3">
      <c r="A16" s="55"/>
      <c r="B16" s="58"/>
      <c r="C16" s="55"/>
      <c r="D16" s="55"/>
      <c r="E16" s="55"/>
      <c r="F16" s="55"/>
      <c r="G16" s="51"/>
      <c r="H16" s="51"/>
      <c r="I16" s="55"/>
      <c r="J16" s="51"/>
      <c r="K16" s="68"/>
      <c r="L16" s="55"/>
      <c r="M16" s="65"/>
      <c r="N16" s="27" t="s">
        <v>25</v>
      </c>
      <c r="O16" s="28">
        <v>1</v>
      </c>
      <c r="P16" s="28">
        <v>2</v>
      </c>
      <c r="Q16" s="29" t="s">
        <v>26</v>
      </c>
      <c r="R16" s="27"/>
      <c r="S16" s="30"/>
      <c r="T16" s="30"/>
      <c r="U16" s="31">
        <f>$J$15*O16/P16</f>
        <v>90.5</v>
      </c>
    </row>
    <row r="17" spans="1:21" s="32" customFormat="1" ht="18.75" customHeight="1" x14ac:dyDescent="0.3">
      <c r="A17" s="41">
        <v>4</v>
      </c>
      <c r="B17" s="44" t="s">
        <v>17</v>
      </c>
      <c r="C17" s="41" t="s">
        <v>3</v>
      </c>
      <c r="D17" s="41" t="s">
        <v>18</v>
      </c>
      <c r="E17" s="41" t="s">
        <v>28</v>
      </c>
      <c r="F17" s="41" t="s">
        <v>4</v>
      </c>
      <c r="G17" s="38">
        <v>771</v>
      </c>
      <c r="H17" s="38">
        <v>771</v>
      </c>
      <c r="I17" s="41" t="s">
        <v>4</v>
      </c>
      <c r="J17" s="38">
        <v>428</v>
      </c>
      <c r="K17" s="47" t="s">
        <v>94</v>
      </c>
      <c r="L17" s="41" t="s">
        <v>5</v>
      </c>
      <c r="M17" s="60">
        <v>44952</v>
      </c>
      <c r="N17" s="27" t="s">
        <v>25</v>
      </c>
      <c r="O17" s="28">
        <v>1</v>
      </c>
      <c r="P17" s="28">
        <v>2</v>
      </c>
      <c r="Q17" s="29" t="s">
        <v>26</v>
      </c>
      <c r="R17" s="27"/>
      <c r="S17" s="30"/>
      <c r="T17" s="30"/>
      <c r="U17" s="31">
        <f>$J$17*O17/P17</f>
        <v>214</v>
      </c>
    </row>
    <row r="18" spans="1:21" ht="18.75" customHeight="1" x14ac:dyDescent="0.3">
      <c r="A18" s="42"/>
      <c r="B18" s="45"/>
      <c r="C18" s="42"/>
      <c r="D18" s="42"/>
      <c r="E18" s="42"/>
      <c r="F18" s="42"/>
      <c r="G18" s="40"/>
      <c r="H18" s="40"/>
      <c r="I18" s="43"/>
      <c r="J18" s="39"/>
      <c r="K18" s="48"/>
      <c r="L18" s="42"/>
      <c r="M18" s="61"/>
      <c r="N18" s="2" t="s">
        <v>29</v>
      </c>
      <c r="O18" s="4">
        <v>1</v>
      </c>
      <c r="P18" s="4">
        <v>2</v>
      </c>
      <c r="Q18" s="22" t="s">
        <v>30</v>
      </c>
      <c r="R18" s="2"/>
      <c r="S18" s="3"/>
      <c r="T18" s="3"/>
      <c r="U18" s="13">
        <f>$J$17*O18/P18</f>
        <v>214</v>
      </c>
    </row>
    <row r="19" spans="1:21" ht="18.75" customHeight="1" x14ac:dyDescent="0.3">
      <c r="A19" s="42"/>
      <c r="B19" s="45"/>
      <c r="C19" s="42"/>
      <c r="D19" s="42"/>
      <c r="E19" s="42"/>
      <c r="F19" s="42"/>
      <c r="G19" s="40"/>
      <c r="H19" s="40"/>
      <c r="I19" s="41" t="s">
        <v>9</v>
      </c>
      <c r="J19" s="38">
        <v>343</v>
      </c>
      <c r="K19" s="48"/>
      <c r="L19" s="42"/>
      <c r="M19" s="61"/>
      <c r="N19" s="2" t="s">
        <v>25</v>
      </c>
      <c r="O19" s="4">
        <v>1</v>
      </c>
      <c r="P19" s="4">
        <v>2</v>
      </c>
      <c r="Q19" s="22" t="s">
        <v>26</v>
      </c>
      <c r="R19" s="2"/>
      <c r="S19" s="3"/>
      <c r="T19" s="3"/>
      <c r="U19" s="13">
        <f>$J$19*O19/P19</f>
        <v>171.5</v>
      </c>
    </row>
    <row r="20" spans="1:21" ht="18.75" customHeight="1" x14ac:dyDescent="0.3">
      <c r="A20" s="43"/>
      <c r="B20" s="46"/>
      <c r="C20" s="43"/>
      <c r="D20" s="43"/>
      <c r="E20" s="43"/>
      <c r="F20" s="43"/>
      <c r="G20" s="39"/>
      <c r="H20" s="39"/>
      <c r="I20" s="43"/>
      <c r="J20" s="39"/>
      <c r="K20" s="49"/>
      <c r="L20" s="43"/>
      <c r="M20" s="62"/>
      <c r="N20" s="2" t="s">
        <v>29</v>
      </c>
      <c r="O20" s="4">
        <v>1</v>
      </c>
      <c r="P20" s="4">
        <v>2</v>
      </c>
      <c r="Q20" s="22" t="s">
        <v>30</v>
      </c>
      <c r="R20" s="2"/>
      <c r="S20" s="3"/>
      <c r="T20" s="3"/>
      <c r="U20" s="13">
        <f>$J$19*O20/P20</f>
        <v>171.5</v>
      </c>
    </row>
    <row r="21" spans="1:21" ht="18.75" customHeight="1" x14ac:dyDescent="0.3">
      <c r="A21" s="41">
        <v>5</v>
      </c>
      <c r="B21" s="44" t="s">
        <v>17</v>
      </c>
      <c r="C21" s="41" t="s">
        <v>3</v>
      </c>
      <c r="D21" s="41" t="s">
        <v>18</v>
      </c>
      <c r="E21" s="41" t="s">
        <v>31</v>
      </c>
      <c r="F21" s="41" t="s">
        <v>4</v>
      </c>
      <c r="G21" s="38">
        <v>434</v>
      </c>
      <c r="H21" s="38">
        <v>434</v>
      </c>
      <c r="I21" s="41" t="s">
        <v>4</v>
      </c>
      <c r="J21" s="38">
        <v>189</v>
      </c>
      <c r="K21" s="47" t="s">
        <v>94</v>
      </c>
      <c r="L21" s="41" t="s">
        <v>5</v>
      </c>
      <c r="M21" s="60">
        <v>44952</v>
      </c>
      <c r="N21" s="2" t="s">
        <v>29</v>
      </c>
      <c r="O21" s="4">
        <v>1</v>
      </c>
      <c r="P21" s="4">
        <v>2</v>
      </c>
      <c r="Q21" s="22" t="s">
        <v>30</v>
      </c>
      <c r="R21" s="2"/>
      <c r="S21" s="3"/>
      <c r="T21" s="3"/>
      <c r="U21" s="13">
        <f>$J$21*O21/P21</f>
        <v>94.5</v>
      </c>
    </row>
    <row r="22" spans="1:21" ht="18.75" customHeight="1" x14ac:dyDescent="0.3">
      <c r="A22" s="42"/>
      <c r="B22" s="45"/>
      <c r="C22" s="42"/>
      <c r="D22" s="42"/>
      <c r="E22" s="42"/>
      <c r="F22" s="42"/>
      <c r="G22" s="40"/>
      <c r="H22" s="40"/>
      <c r="I22" s="43"/>
      <c r="J22" s="39"/>
      <c r="K22" s="48"/>
      <c r="L22" s="42"/>
      <c r="M22" s="61"/>
      <c r="N22" s="2" t="s">
        <v>25</v>
      </c>
      <c r="O22" s="4">
        <v>1</v>
      </c>
      <c r="P22" s="4">
        <v>2</v>
      </c>
      <c r="Q22" s="22" t="s">
        <v>26</v>
      </c>
      <c r="R22" s="2"/>
      <c r="S22" s="3"/>
      <c r="T22" s="3"/>
      <c r="U22" s="13">
        <f>$J$21*O22/P22</f>
        <v>94.5</v>
      </c>
    </row>
    <row r="23" spans="1:21" ht="18.75" customHeight="1" x14ac:dyDescent="0.3">
      <c r="A23" s="42"/>
      <c r="B23" s="45"/>
      <c r="C23" s="42"/>
      <c r="D23" s="42"/>
      <c r="E23" s="42"/>
      <c r="F23" s="42"/>
      <c r="G23" s="40"/>
      <c r="H23" s="40"/>
      <c r="I23" s="41" t="s">
        <v>9</v>
      </c>
      <c r="J23" s="38">
        <v>245</v>
      </c>
      <c r="K23" s="48"/>
      <c r="L23" s="42"/>
      <c r="M23" s="61"/>
      <c r="N23" s="2" t="s">
        <v>29</v>
      </c>
      <c r="O23" s="4">
        <v>1</v>
      </c>
      <c r="P23" s="4">
        <v>2</v>
      </c>
      <c r="Q23" s="22" t="s">
        <v>30</v>
      </c>
      <c r="R23" s="2"/>
      <c r="S23" s="3"/>
      <c r="T23" s="3"/>
      <c r="U23" s="13">
        <f>$J$23*O23/P23</f>
        <v>122.5</v>
      </c>
    </row>
    <row r="24" spans="1:21" ht="18.75" customHeight="1" x14ac:dyDescent="0.3">
      <c r="A24" s="43"/>
      <c r="B24" s="46"/>
      <c r="C24" s="43"/>
      <c r="D24" s="43"/>
      <c r="E24" s="43"/>
      <c r="F24" s="43"/>
      <c r="G24" s="39"/>
      <c r="H24" s="39"/>
      <c r="I24" s="43"/>
      <c r="J24" s="39"/>
      <c r="K24" s="49"/>
      <c r="L24" s="43"/>
      <c r="M24" s="62"/>
      <c r="N24" s="2" t="s">
        <v>25</v>
      </c>
      <c r="O24" s="4">
        <v>1</v>
      </c>
      <c r="P24" s="4">
        <v>2</v>
      </c>
      <c r="Q24" s="22" t="s">
        <v>26</v>
      </c>
      <c r="R24" s="2"/>
      <c r="S24" s="3"/>
      <c r="T24" s="3"/>
      <c r="U24" s="13">
        <f>$J$23*O24/P24</f>
        <v>122.5</v>
      </c>
    </row>
    <row r="25" spans="1:21" ht="18.75" customHeight="1" x14ac:dyDescent="0.3">
      <c r="A25" s="41">
        <v>6</v>
      </c>
      <c r="B25" s="44" t="s">
        <v>17</v>
      </c>
      <c r="C25" s="41" t="s">
        <v>3</v>
      </c>
      <c r="D25" s="41" t="s">
        <v>18</v>
      </c>
      <c r="E25" s="41" t="s">
        <v>32</v>
      </c>
      <c r="F25" s="41" t="s">
        <v>33</v>
      </c>
      <c r="G25" s="38">
        <v>434</v>
      </c>
      <c r="H25" s="38">
        <v>434</v>
      </c>
      <c r="I25" s="41" t="s">
        <v>9</v>
      </c>
      <c r="J25" s="38">
        <v>573</v>
      </c>
      <c r="K25" s="47" t="s">
        <v>95</v>
      </c>
      <c r="L25" s="41" t="s">
        <v>5</v>
      </c>
      <c r="M25" s="60">
        <v>44952</v>
      </c>
      <c r="N25" s="2" t="s">
        <v>29</v>
      </c>
      <c r="O25" s="4">
        <v>1</v>
      </c>
      <c r="P25" s="4">
        <v>2</v>
      </c>
      <c r="Q25" s="22" t="s">
        <v>30</v>
      </c>
      <c r="R25" s="2"/>
      <c r="S25" s="3"/>
      <c r="T25" s="3"/>
      <c r="U25" s="13">
        <f>$J$25*O25/P25</f>
        <v>286.5</v>
      </c>
    </row>
    <row r="26" spans="1:21" ht="18.75" customHeight="1" x14ac:dyDescent="0.3">
      <c r="A26" s="42"/>
      <c r="B26" s="45"/>
      <c r="C26" s="42"/>
      <c r="D26" s="42"/>
      <c r="E26" s="42"/>
      <c r="F26" s="42"/>
      <c r="G26" s="40"/>
      <c r="H26" s="40"/>
      <c r="I26" s="43"/>
      <c r="J26" s="39"/>
      <c r="K26" s="48"/>
      <c r="L26" s="42"/>
      <c r="M26" s="61"/>
      <c r="N26" s="2" t="s">
        <v>34</v>
      </c>
      <c r="O26" s="4">
        <v>1</v>
      </c>
      <c r="P26" s="4">
        <v>2</v>
      </c>
      <c r="Q26" s="22" t="s">
        <v>102</v>
      </c>
      <c r="R26" s="2"/>
      <c r="S26" s="3"/>
      <c r="T26" s="3"/>
      <c r="U26" s="13">
        <f>$J$25*O26/P26</f>
        <v>286.5</v>
      </c>
    </row>
    <row r="27" spans="1:21" ht="18.75" customHeight="1" x14ac:dyDescent="0.3">
      <c r="A27" s="42"/>
      <c r="B27" s="45"/>
      <c r="C27" s="42"/>
      <c r="D27" s="42"/>
      <c r="E27" s="42"/>
      <c r="F27" s="42"/>
      <c r="G27" s="40"/>
      <c r="H27" s="40"/>
      <c r="I27" s="41" t="s">
        <v>22</v>
      </c>
      <c r="J27" s="38">
        <v>754</v>
      </c>
      <c r="K27" s="48"/>
      <c r="L27" s="42"/>
      <c r="M27" s="61"/>
      <c r="N27" s="2" t="s">
        <v>29</v>
      </c>
      <c r="O27" s="4">
        <v>1</v>
      </c>
      <c r="P27" s="4">
        <v>2</v>
      </c>
      <c r="Q27" s="22" t="s">
        <v>30</v>
      </c>
      <c r="R27" s="2"/>
      <c r="S27" s="3"/>
      <c r="T27" s="3"/>
      <c r="U27" s="13">
        <f>$J$27*O27/P27</f>
        <v>377</v>
      </c>
    </row>
    <row r="28" spans="1:21" ht="18.75" customHeight="1" x14ac:dyDescent="0.3">
      <c r="A28" s="43"/>
      <c r="B28" s="46"/>
      <c r="C28" s="43"/>
      <c r="D28" s="43"/>
      <c r="E28" s="43"/>
      <c r="F28" s="43"/>
      <c r="G28" s="39"/>
      <c r="H28" s="39"/>
      <c r="I28" s="43"/>
      <c r="J28" s="39"/>
      <c r="K28" s="49"/>
      <c r="L28" s="43"/>
      <c r="M28" s="62"/>
      <c r="N28" s="2" t="s">
        <v>34</v>
      </c>
      <c r="O28" s="4">
        <v>1</v>
      </c>
      <c r="P28" s="4">
        <v>2</v>
      </c>
      <c r="Q28" s="22" t="s">
        <v>102</v>
      </c>
      <c r="R28" s="2"/>
      <c r="S28" s="3"/>
      <c r="T28" s="3"/>
      <c r="U28" s="13">
        <f>$J$27*O28/P28</f>
        <v>377</v>
      </c>
    </row>
    <row r="29" spans="1:21" ht="66" x14ac:dyDescent="0.3">
      <c r="A29" s="2">
        <v>7</v>
      </c>
      <c r="B29" s="25" t="s">
        <v>17</v>
      </c>
      <c r="C29" s="2" t="s">
        <v>3</v>
      </c>
      <c r="D29" s="2" t="s">
        <v>35</v>
      </c>
      <c r="E29" s="2" t="s">
        <v>11</v>
      </c>
      <c r="F29" s="2" t="s">
        <v>37</v>
      </c>
      <c r="G29" s="4">
        <v>85</v>
      </c>
      <c r="H29" s="5">
        <v>85</v>
      </c>
      <c r="I29" s="2" t="s">
        <v>36</v>
      </c>
      <c r="J29" s="4">
        <v>85</v>
      </c>
      <c r="K29" s="22" t="s">
        <v>92</v>
      </c>
      <c r="L29" s="2" t="s">
        <v>5</v>
      </c>
      <c r="M29" s="10">
        <v>44952</v>
      </c>
      <c r="N29" s="2" t="s">
        <v>38</v>
      </c>
      <c r="O29" s="4">
        <v>1</v>
      </c>
      <c r="P29" s="4">
        <v>1</v>
      </c>
      <c r="Q29" s="22" t="s">
        <v>39</v>
      </c>
      <c r="R29" s="2"/>
      <c r="S29" s="3"/>
      <c r="T29" s="3"/>
      <c r="U29" s="13">
        <f>$J$29*O29/P29</f>
        <v>85</v>
      </c>
    </row>
  </sheetData>
  <autoFilter ref="A5:U29" xr:uid="{20D16BA4-8728-4FBA-9DD4-82BFFA97CFBA}"/>
  <mergeCells count="96">
    <mergeCell ref="L6:L8"/>
    <mergeCell ref="B6:B8"/>
    <mergeCell ref="N4:Q4"/>
    <mergeCell ref="R4:T4"/>
    <mergeCell ref="A25:A28"/>
    <mergeCell ref="M6:M8"/>
    <mergeCell ref="M9:M10"/>
    <mergeCell ref="M11:M16"/>
    <mergeCell ref="M17:M20"/>
    <mergeCell ref="M21:M24"/>
    <mergeCell ref="M25:M28"/>
    <mergeCell ref="K11:K16"/>
    <mergeCell ref="A6:A8"/>
    <mergeCell ref="A9:A10"/>
    <mergeCell ref="A11:A16"/>
    <mergeCell ref="A17:A20"/>
    <mergeCell ref="A21:A24"/>
    <mergeCell ref="G6:G8"/>
    <mergeCell ref="C6:C8"/>
    <mergeCell ref="I6:I8"/>
    <mergeCell ref="F6:F8"/>
    <mergeCell ref="E6:E8"/>
    <mergeCell ref="D6:D8"/>
    <mergeCell ref="E11:E16"/>
    <mergeCell ref="D11:D16"/>
    <mergeCell ref="C11:C16"/>
    <mergeCell ref="B11:B16"/>
    <mergeCell ref="E9:E10"/>
    <mergeCell ref="D9:D10"/>
    <mergeCell ref="C9:C10"/>
    <mergeCell ref="B9:B10"/>
    <mergeCell ref="L11:L16"/>
    <mergeCell ref="F9:F10"/>
    <mergeCell ref="F11:F16"/>
    <mergeCell ref="I15:I16"/>
    <mergeCell ref="I13:I14"/>
    <mergeCell ref="I11:I12"/>
    <mergeCell ref="G11:G16"/>
    <mergeCell ref="J9:J10"/>
    <mergeCell ref="H9:H10"/>
    <mergeCell ref="G9:G10"/>
    <mergeCell ref="L9:L10"/>
    <mergeCell ref="I9:I10"/>
    <mergeCell ref="K9:K10"/>
    <mergeCell ref="F25:F28"/>
    <mergeCell ref="F21:F24"/>
    <mergeCell ref="F17:F20"/>
    <mergeCell ref="I27:I28"/>
    <mergeCell ref="I25:I26"/>
    <mergeCell ref="I23:I24"/>
    <mergeCell ref="I21:I22"/>
    <mergeCell ref="I19:I20"/>
    <mergeCell ref="I17:I18"/>
    <mergeCell ref="L17:L20"/>
    <mergeCell ref="G25:G28"/>
    <mergeCell ref="G21:G24"/>
    <mergeCell ref="G17:G20"/>
    <mergeCell ref="K17:K20"/>
    <mergeCell ref="K21:K24"/>
    <mergeCell ref="K25:K28"/>
    <mergeCell ref="J27:J28"/>
    <mergeCell ref="B25:B28"/>
    <mergeCell ref="B21:B24"/>
    <mergeCell ref="B17:B20"/>
    <mergeCell ref="E25:E28"/>
    <mergeCell ref="D25:D28"/>
    <mergeCell ref="E21:E24"/>
    <mergeCell ref="D21:D24"/>
    <mergeCell ref="E17:E20"/>
    <mergeCell ref="D17:D20"/>
    <mergeCell ref="C25:C28"/>
    <mergeCell ref="C21:C24"/>
    <mergeCell ref="C17:C20"/>
    <mergeCell ref="J25:J26"/>
    <mergeCell ref="J23:J24"/>
    <mergeCell ref="H25:H28"/>
    <mergeCell ref="L21:L24"/>
    <mergeCell ref="J21:J22"/>
    <mergeCell ref="L25:L28"/>
    <mergeCell ref="J19:J20"/>
    <mergeCell ref="J17:J18"/>
    <mergeCell ref="H17:H20"/>
    <mergeCell ref="H21:H24"/>
    <mergeCell ref="K4:K5"/>
    <mergeCell ref="J15:J16"/>
    <mergeCell ref="J13:J14"/>
    <mergeCell ref="J11:J12"/>
    <mergeCell ref="H11:H16"/>
    <mergeCell ref="K6:K8"/>
    <mergeCell ref="J6:J8"/>
    <mergeCell ref="H6:H8"/>
    <mergeCell ref="L4:L5"/>
    <mergeCell ref="M4:M5"/>
    <mergeCell ref="A4:A5"/>
    <mergeCell ref="B4:H4"/>
    <mergeCell ref="I4:J4"/>
  </mergeCells>
  <phoneticPr fontId="4" type="noConversion"/>
  <pageMargins left="0.25" right="0.25" top="0.75" bottom="0.75" header="0.3" footer="0.3"/>
  <pageSetup paperSize="9" scale="6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62858C-60BA-4FA3-B51E-5584EBF91271}">
  <dimension ref="A1:R16"/>
  <sheetViews>
    <sheetView zoomScale="85" zoomScaleNormal="85" workbookViewId="0">
      <selection activeCell="N10" sqref="N10"/>
    </sheetView>
  </sheetViews>
  <sheetFormatPr defaultRowHeight="24" customHeight="1" x14ac:dyDescent="0.3"/>
  <cols>
    <col min="1" max="1" width="6.375" customWidth="1"/>
    <col min="2" max="2" width="27.625" bestFit="1" customWidth="1"/>
    <col min="3" max="5" width="9.375" customWidth="1"/>
    <col min="6" max="7" width="11" customWidth="1"/>
    <col min="8" max="8" width="5.5" customWidth="1"/>
    <col min="9" max="9" width="6" customWidth="1"/>
    <col min="10" max="10" width="15.625" customWidth="1"/>
    <col min="11" max="11" width="14.75" customWidth="1"/>
    <col min="12" max="12" width="10.875" style="9" customWidth="1"/>
    <col min="13" max="14" width="5.375" customWidth="1"/>
    <col min="15" max="15" width="31.25" customWidth="1"/>
    <col min="16" max="16" width="12.5" customWidth="1"/>
    <col min="17" max="17" width="17.25" customWidth="1"/>
    <col min="18" max="18" width="31.25" customWidth="1"/>
  </cols>
  <sheetData>
    <row r="1" spans="1:18" ht="24" customHeight="1" x14ac:dyDescent="0.3">
      <c r="A1" s="24" t="s">
        <v>82</v>
      </c>
    </row>
    <row r="2" spans="1:18" s="17" customFormat="1" ht="7.5" customHeight="1" x14ac:dyDescent="0.3">
      <c r="A2" s="18"/>
      <c r="L2" s="16"/>
    </row>
    <row r="3" spans="1:18" s="17" customFormat="1" ht="21" customHeight="1" x14ac:dyDescent="0.3">
      <c r="A3" s="15" t="s">
        <v>81</v>
      </c>
      <c r="B3" s="15" t="s">
        <v>80</v>
      </c>
      <c r="L3" s="16"/>
    </row>
    <row r="4" spans="1:18" ht="24" customHeight="1" x14ac:dyDescent="0.3">
      <c r="A4" s="69" t="s">
        <v>60</v>
      </c>
      <c r="B4" s="72" t="s">
        <v>41</v>
      </c>
      <c r="C4" s="72" t="s">
        <v>41</v>
      </c>
      <c r="D4" s="72" t="s">
        <v>41</v>
      </c>
      <c r="E4" s="72" t="s">
        <v>41</v>
      </c>
      <c r="F4" s="72" t="s">
        <v>41</v>
      </c>
      <c r="G4" s="72" t="s">
        <v>41</v>
      </c>
      <c r="H4" s="72" t="s">
        <v>41</v>
      </c>
      <c r="I4" s="72" t="s">
        <v>41</v>
      </c>
      <c r="J4" s="72" t="s">
        <v>41</v>
      </c>
      <c r="K4" s="33" t="s">
        <v>61</v>
      </c>
      <c r="L4" s="72" t="s">
        <v>0</v>
      </c>
      <c r="M4" s="72" t="s">
        <v>0</v>
      </c>
      <c r="N4" s="72" t="s">
        <v>0</v>
      </c>
      <c r="O4" s="72" t="s">
        <v>0</v>
      </c>
      <c r="P4" s="72" t="s">
        <v>1</v>
      </c>
      <c r="Q4" s="72" t="s">
        <v>1</v>
      </c>
      <c r="R4" s="72" t="s">
        <v>1</v>
      </c>
    </row>
    <row r="5" spans="1:18" ht="33" x14ac:dyDescent="0.3">
      <c r="A5" s="70"/>
      <c r="B5" s="11" t="s">
        <v>63</v>
      </c>
      <c r="C5" s="11" t="s">
        <v>64</v>
      </c>
      <c r="D5" s="11" t="s">
        <v>65</v>
      </c>
      <c r="E5" s="11" t="s">
        <v>66</v>
      </c>
      <c r="F5" s="11" t="s">
        <v>67</v>
      </c>
      <c r="G5" s="11" t="s">
        <v>68</v>
      </c>
      <c r="H5" s="11" t="s">
        <v>69</v>
      </c>
      <c r="I5" s="11" t="s">
        <v>70</v>
      </c>
      <c r="J5" s="12" t="s">
        <v>62</v>
      </c>
      <c r="K5" s="71"/>
      <c r="L5" s="11" t="s">
        <v>71</v>
      </c>
      <c r="M5" s="11" t="s">
        <v>98</v>
      </c>
      <c r="N5" s="11" t="s">
        <v>99</v>
      </c>
      <c r="O5" s="11" t="s">
        <v>72</v>
      </c>
      <c r="P5" s="11" t="s">
        <v>100</v>
      </c>
      <c r="Q5" s="11" t="s">
        <v>73</v>
      </c>
      <c r="R5" s="11" t="s">
        <v>74</v>
      </c>
    </row>
    <row r="6" spans="1:18" ht="24" customHeight="1" x14ac:dyDescent="0.3">
      <c r="A6" s="2">
        <f>1</f>
        <v>1</v>
      </c>
      <c r="B6" s="3" t="s">
        <v>17</v>
      </c>
      <c r="C6" s="2" t="s">
        <v>3</v>
      </c>
      <c r="D6" s="2" t="s">
        <v>18</v>
      </c>
      <c r="E6" s="2" t="s">
        <v>27</v>
      </c>
      <c r="F6" s="2" t="s">
        <v>42</v>
      </c>
      <c r="G6" s="3" t="s">
        <v>43</v>
      </c>
      <c r="H6" s="1">
        <v>1</v>
      </c>
      <c r="I6" s="2" t="s">
        <v>44</v>
      </c>
      <c r="J6" s="3"/>
      <c r="K6" s="10">
        <v>44952</v>
      </c>
      <c r="L6" s="2" t="s">
        <v>25</v>
      </c>
      <c r="M6" s="2" t="s">
        <v>2</v>
      </c>
      <c r="N6" s="2">
        <v>1</v>
      </c>
      <c r="O6" s="22" t="s">
        <v>26</v>
      </c>
      <c r="P6" s="2"/>
      <c r="Q6" s="3"/>
      <c r="R6" s="3"/>
    </row>
    <row r="7" spans="1:18" ht="24" customHeight="1" x14ac:dyDescent="0.3">
      <c r="A7" s="2">
        <f>A6+1</f>
        <v>2</v>
      </c>
      <c r="B7" s="3" t="s">
        <v>17</v>
      </c>
      <c r="C7" s="2" t="s">
        <v>3</v>
      </c>
      <c r="D7" s="2" t="s">
        <v>18</v>
      </c>
      <c r="E7" s="2" t="s">
        <v>27</v>
      </c>
      <c r="F7" s="2" t="s">
        <v>42</v>
      </c>
      <c r="G7" s="3" t="s">
        <v>43</v>
      </c>
      <c r="H7" s="1">
        <v>1</v>
      </c>
      <c r="I7" s="2" t="s">
        <v>44</v>
      </c>
      <c r="J7" s="3"/>
      <c r="K7" s="10">
        <v>44952</v>
      </c>
      <c r="L7" s="2" t="s">
        <v>25</v>
      </c>
      <c r="M7" s="2" t="s">
        <v>2</v>
      </c>
      <c r="N7" s="2">
        <v>1</v>
      </c>
      <c r="O7" s="22" t="s">
        <v>26</v>
      </c>
      <c r="P7" s="2"/>
      <c r="Q7" s="3"/>
      <c r="R7" s="3"/>
    </row>
    <row r="8" spans="1:18" ht="24" customHeight="1" x14ac:dyDescent="0.3">
      <c r="A8" s="2">
        <f t="shared" ref="A8:A16" si="0">A7+1</f>
        <v>3</v>
      </c>
      <c r="B8" s="3" t="s">
        <v>17</v>
      </c>
      <c r="C8" s="2" t="s">
        <v>3</v>
      </c>
      <c r="D8" s="2" t="s">
        <v>18</v>
      </c>
      <c r="E8" s="2" t="s">
        <v>27</v>
      </c>
      <c r="F8" s="2" t="s">
        <v>45</v>
      </c>
      <c r="G8" s="3" t="s">
        <v>46</v>
      </c>
      <c r="H8" s="1">
        <v>1</v>
      </c>
      <c r="I8" s="2" t="s">
        <v>47</v>
      </c>
      <c r="J8" s="3"/>
      <c r="K8" s="10">
        <v>44952</v>
      </c>
      <c r="L8" s="2" t="s">
        <v>25</v>
      </c>
      <c r="M8" s="2" t="s">
        <v>2</v>
      </c>
      <c r="N8" s="2">
        <v>1</v>
      </c>
      <c r="O8" s="22" t="s">
        <v>26</v>
      </c>
      <c r="P8" s="2"/>
      <c r="Q8" s="3"/>
      <c r="R8" s="3"/>
    </row>
    <row r="9" spans="1:18" ht="24" customHeight="1" x14ac:dyDescent="0.3">
      <c r="A9" s="2">
        <f t="shared" si="0"/>
        <v>4</v>
      </c>
      <c r="B9" s="3" t="s">
        <v>17</v>
      </c>
      <c r="C9" s="2" t="s">
        <v>3</v>
      </c>
      <c r="D9" s="2" t="s">
        <v>18</v>
      </c>
      <c r="E9" s="2" t="s">
        <v>27</v>
      </c>
      <c r="F9" s="2" t="s">
        <v>48</v>
      </c>
      <c r="G9" s="3" t="s">
        <v>49</v>
      </c>
      <c r="H9" s="1">
        <v>2</v>
      </c>
      <c r="I9" s="2" t="s">
        <v>47</v>
      </c>
      <c r="J9" s="3"/>
      <c r="K9" s="10">
        <v>44952</v>
      </c>
      <c r="L9" s="2" t="s">
        <v>25</v>
      </c>
      <c r="M9" s="2" t="s">
        <v>2</v>
      </c>
      <c r="N9" s="2">
        <v>1</v>
      </c>
      <c r="O9" s="22" t="s">
        <v>26</v>
      </c>
      <c r="P9" s="2"/>
      <c r="Q9" s="3"/>
      <c r="R9" s="3"/>
    </row>
    <row r="10" spans="1:18" ht="24" customHeight="1" x14ac:dyDescent="0.3">
      <c r="A10" s="2">
        <f t="shared" si="0"/>
        <v>5</v>
      </c>
      <c r="B10" s="3" t="s">
        <v>17</v>
      </c>
      <c r="C10" s="2" t="s">
        <v>3</v>
      </c>
      <c r="D10" s="2" t="s">
        <v>18</v>
      </c>
      <c r="E10" s="2" t="s">
        <v>27</v>
      </c>
      <c r="F10" s="2" t="s">
        <v>50</v>
      </c>
      <c r="G10" s="3" t="s">
        <v>51</v>
      </c>
      <c r="H10" s="1">
        <v>5</v>
      </c>
      <c r="I10" s="2" t="s">
        <v>47</v>
      </c>
      <c r="J10" s="3"/>
      <c r="K10" s="10">
        <v>44952</v>
      </c>
      <c r="L10" s="2" t="s">
        <v>25</v>
      </c>
      <c r="M10" s="2" t="s">
        <v>2</v>
      </c>
      <c r="N10" s="2">
        <v>1</v>
      </c>
      <c r="O10" s="22" t="s">
        <v>26</v>
      </c>
      <c r="P10" s="2"/>
      <c r="Q10" s="3"/>
      <c r="R10" s="3"/>
    </row>
    <row r="11" spans="1:18" ht="24" customHeight="1" x14ac:dyDescent="0.3">
      <c r="A11" s="2">
        <f t="shared" si="0"/>
        <v>6</v>
      </c>
      <c r="B11" s="3" t="s">
        <v>17</v>
      </c>
      <c r="C11" s="2" t="s">
        <v>3</v>
      </c>
      <c r="D11" s="2" t="s">
        <v>18</v>
      </c>
      <c r="E11" s="2" t="s">
        <v>27</v>
      </c>
      <c r="F11" s="2" t="s">
        <v>52</v>
      </c>
      <c r="G11" s="3" t="s">
        <v>49</v>
      </c>
      <c r="H11" s="1">
        <v>1</v>
      </c>
      <c r="I11" s="2" t="s">
        <v>47</v>
      </c>
      <c r="J11" s="3"/>
      <c r="K11" s="10">
        <v>44952</v>
      </c>
      <c r="L11" s="2" t="s">
        <v>25</v>
      </c>
      <c r="M11" s="2" t="s">
        <v>2</v>
      </c>
      <c r="N11" s="2">
        <v>1</v>
      </c>
      <c r="O11" s="22" t="s">
        <v>26</v>
      </c>
      <c r="P11" s="2"/>
      <c r="Q11" s="3"/>
      <c r="R11" s="3"/>
    </row>
    <row r="12" spans="1:18" ht="24" customHeight="1" x14ac:dyDescent="0.3">
      <c r="A12" s="2">
        <f t="shared" si="0"/>
        <v>7</v>
      </c>
      <c r="B12" s="3" t="s">
        <v>17</v>
      </c>
      <c r="C12" s="2" t="s">
        <v>3</v>
      </c>
      <c r="D12" s="2" t="s">
        <v>18</v>
      </c>
      <c r="E12" s="2" t="s">
        <v>27</v>
      </c>
      <c r="F12" s="2" t="s">
        <v>53</v>
      </c>
      <c r="G12" s="3" t="s">
        <v>46</v>
      </c>
      <c r="H12" s="1">
        <v>1</v>
      </c>
      <c r="I12" s="2" t="s">
        <v>47</v>
      </c>
      <c r="J12" s="3"/>
      <c r="K12" s="10">
        <v>44952</v>
      </c>
      <c r="L12" s="2" t="s">
        <v>25</v>
      </c>
      <c r="M12" s="2" t="s">
        <v>2</v>
      </c>
      <c r="N12" s="2">
        <v>1</v>
      </c>
      <c r="O12" s="22" t="s">
        <v>26</v>
      </c>
      <c r="P12" s="2"/>
      <c r="Q12" s="3"/>
      <c r="R12" s="3"/>
    </row>
    <row r="13" spans="1:18" ht="24" customHeight="1" x14ac:dyDescent="0.3">
      <c r="A13" s="2">
        <f t="shared" si="0"/>
        <v>8</v>
      </c>
      <c r="B13" s="3" t="s">
        <v>17</v>
      </c>
      <c r="C13" s="2" t="s">
        <v>3</v>
      </c>
      <c r="D13" s="2" t="s">
        <v>18</v>
      </c>
      <c r="E13" s="2" t="s">
        <v>27</v>
      </c>
      <c r="F13" s="2" t="s">
        <v>54</v>
      </c>
      <c r="G13" s="3" t="s">
        <v>55</v>
      </c>
      <c r="H13" s="1">
        <v>1</v>
      </c>
      <c r="I13" s="2" t="s">
        <v>47</v>
      </c>
      <c r="J13" s="3"/>
      <c r="K13" s="10">
        <v>44952</v>
      </c>
      <c r="L13" s="2" t="s">
        <v>25</v>
      </c>
      <c r="M13" s="2" t="s">
        <v>2</v>
      </c>
      <c r="N13" s="2">
        <v>1</v>
      </c>
      <c r="O13" s="22" t="s">
        <v>26</v>
      </c>
      <c r="P13" s="2"/>
      <c r="Q13" s="3"/>
      <c r="R13" s="3"/>
    </row>
    <row r="14" spans="1:18" ht="24" customHeight="1" x14ac:dyDescent="0.3">
      <c r="A14" s="2">
        <f t="shared" si="0"/>
        <v>9</v>
      </c>
      <c r="B14" s="3" t="s">
        <v>17</v>
      </c>
      <c r="C14" s="2" t="s">
        <v>3</v>
      </c>
      <c r="D14" s="2" t="s">
        <v>18</v>
      </c>
      <c r="E14" s="2" t="s">
        <v>27</v>
      </c>
      <c r="F14" s="2" t="s">
        <v>56</v>
      </c>
      <c r="G14" s="3" t="s">
        <v>57</v>
      </c>
      <c r="H14" s="1">
        <v>1</v>
      </c>
      <c r="I14" s="2" t="s">
        <v>47</v>
      </c>
      <c r="J14" s="3"/>
      <c r="K14" s="10">
        <v>44952</v>
      </c>
      <c r="L14" s="2" t="s">
        <v>25</v>
      </c>
      <c r="M14" s="2" t="s">
        <v>2</v>
      </c>
      <c r="N14" s="2">
        <v>1</v>
      </c>
      <c r="O14" s="22" t="s">
        <v>26</v>
      </c>
      <c r="P14" s="2"/>
      <c r="Q14" s="3"/>
      <c r="R14" s="3"/>
    </row>
    <row r="15" spans="1:18" ht="24" customHeight="1" x14ac:dyDescent="0.3">
      <c r="A15" s="2">
        <f t="shared" si="0"/>
        <v>10</v>
      </c>
      <c r="B15" s="3" t="s">
        <v>17</v>
      </c>
      <c r="C15" s="2" t="s">
        <v>3</v>
      </c>
      <c r="D15" s="2" t="s">
        <v>18</v>
      </c>
      <c r="E15" s="2" t="s">
        <v>27</v>
      </c>
      <c r="F15" s="2" t="s">
        <v>58</v>
      </c>
      <c r="G15" s="3" t="s">
        <v>46</v>
      </c>
      <c r="H15" s="1">
        <v>1</v>
      </c>
      <c r="I15" s="2" t="s">
        <v>47</v>
      </c>
      <c r="J15" s="3"/>
      <c r="K15" s="10">
        <v>44952</v>
      </c>
      <c r="L15" s="2" t="s">
        <v>25</v>
      </c>
      <c r="M15" s="2" t="s">
        <v>2</v>
      </c>
      <c r="N15" s="2">
        <v>1</v>
      </c>
      <c r="O15" s="22" t="s">
        <v>26</v>
      </c>
      <c r="P15" s="2"/>
      <c r="Q15" s="3"/>
      <c r="R15" s="3"/>
    </row>
    <row r="16" spans="1:18" ht="24" customHeight="1" x14ac:dyDescent="0.3">
      <c r="A16" s="2">
        <f t="shared" si="0"/>
        <v>11</v>
      </c>
      <c r="B16" s="3" t="s">
        <v>17</v>
      </c>
      <c r="C16" s="2" t="s">
        <v>3</v>
      </c>
      <c r="D16" s="2" t="s">
        <v>18</v>
      </c>
      <c r="E16" s="2" t="s">
        <v>28</v>
      </c>
      <c r="F16" s="2" t="s">
        <v>59</v>
      </c>
      <c r="G16" s="3" t="s">
        <v>57</v>
      </c>
      <c r="H16" s="1">
        <v>10</v>
      </c>
      <c r="I16" s="2" t="s">
        <v>47</v>
      </c>
      <c r="J16" s="3"/>
      <c r="K16" s="10">
        <v>44952</v>
      </c>
      <c r="L16" s="2" t="s">
        <v>25</v>
      </c>
      <c r="M16" s="2" t="s">
        <v>2</v>
      </c>
      <c r="N16" s="2">
        <v>1</v>
      </c>
      <c r="O16" s="22" t="s">
        <v>26</v>
      </c>
      <c r="P16" s="2"/>
      <c r="Q16" s="3"/>
      <c r="R16" s="3"/>
    </row>
  </sheetData>
  <autoFilter ref="A5:R16" xr:uid="{95FC534B-080D-41DA-8AC1-00ACB5FB548B}"/>
  <mergeCells count="5">
    <mergeCell ref="A4:A5"/>
    <mergeCell ref="K4:K5"/>
    <mergeCell ref="P4:R4"/>
    <mergeCell ref="B4:J4"/>
    <mergeCell ref="L4:O4"/>
  </mergeCells>
  <phoneticPr fontId="4" type="noConversion"/>
  <pageMargins left="0.7" right="0.7" top="0.75" bottom="0.75" header="0.3" footer="0.3"/>
  <pageSetup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토지</vt:lpstr>
      <vt:lpstr>지장물</vt:lpstr>
      <vt:lpstr>토지!Print_Titles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kwater</dc:creator>
  <cp:lastModifiedBy>kwater</cp:lastModifiedBy>
  <cp:lastPrinted>2023-02-13T05:39:34Z</cp:lastPrinted>
  <dcterms:created xsi:type="dcterms:W3CDTF">2023-02-08T06:54:14Z</dcterms:created>
  <dcterms:modified xsi:type="dcterms:W3CDTF">2023-02-14T00:26:28Z</dcterms:modified>
</cp:coreProperties>
</file>