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Downloads\"/>
    </mc:Choice>
  </mc:AlternateContent>
  <xr:revisionPtr revIDLastSave="0" documentId="13_ncr:1_{0437FE14-82BD-4F77-B714-FC879F122078}" xr6:coauthVersionLast="36" xr6:coauthVersionMax="36" xr10:uidLastSave="{00000000-0000-0000-0000-000000000000}"/>
  <bookViews>
    <workbookView xWindow="0" yWindow="0" windowWidth="28800" windowHeight="11070" xr2:uid="{3F30F22E-5AB5-4798-85DD-884C0D4E8463}"/>
  </bookViews>
  <sheets>
    <sheet name="노후 승강기 선정단지" sheetId="2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N4" i="2" l="1"/>
  <c r="L4" i="2"/>
  <c r="J4" i="2"/>
  <c r="K4" i="2"/>
  <c r="J20" i="2"/>
  <c r="M20" i="2" s="1"/>
  <c r="J19" i="2"/>
  <c r="M19" i="2" s="1"/>
  <c r="M18" i="2"/>
  <c r="J18" i="2"/>
  <c r="M17" i="2"/>
  <c r="J16" i="2"/>
  <c r="M16" i="2" s="1"/>
  <c r="J15" i="2"/>
  <c r="M15" i="2" s="1"/>
  <c r="J14" i="2"/>
  <c r="M14" i="2" s="1"/>
  <c r="J13" i="2"/>
  <c r="M13" i="2" s="1"/>
  <c r="J12" i="2"/>
  <c r="M12" i="2" s="1"/>
  <c r="J11" i="2"/>
  <c r="M11" i="2" s="1"/>
  <c r="J10" i="2"/>
  <c r="M10" i="2" s="1"/>
  <c r="J9" i="2"/>
  <c r="M9" i="2" s="1"/>
  <c r="J8" i="2"/>
  <c r="M8" i="2" s="1"/>
  <c r="M7" i="2"/>
  <c r="M6" i="2"/>
  <c r="M5" i="2"/>
  <c r="J7" i="2"/>
  <c r="J5" i="2"/>
</calcChain>
</file>

<file path=xl/sharedStrings.xml><?xml version="1.0" encoding="utf-8"?>
<sst xmlns="http://schemas.openxmlformats.org/spreadsheetml/2006/main" count="127" uniqueCount="89">
  <si>
    <t>법정동</t>
    <phoneticPr fontId="3" type="noConversion"/>
  </si>
  <si>
    <t>단지명</t>
    <phoneticPr fontId="3" type="noConversion"/>
  </si>
  <si>
    <t>도로명주소</t>
    <phoneticPr fontId="3" type="noConversion"/>
  </si>
  <si>
    <t>사용승인일</t>
    <phoneticPr fontId="3" type="noConversion"/>
  </si>
  <si>
    <t>세대수</t>
    <phoneticPr fontId="3" type="noConversion"/>
  </si>
  <si>
    <t>향남읍</t>
    <phoneticPr fontId="3" type="noConversion"/>
  </si>
  <si>
    <t>사업내용</t>
    <phoneticPr fontId="3" type="noConversion"/>
  </si>
  <si>
    <t>총사업비</t>
    <phoneticPr fontId="3" type="noConversion"/>
  </si>
  <si>
    <t>계</t>
    <phoneticPr fontId="3" type="noConversion"/>
  </si>
  <si>
    <t>보조금액</t>
    <phoneticPr fontId="3" type="noConversion"/>
  </si>
  <si>
    <t>자부담액</t>
    <phoneticPr fontId="3" type="noConversion"/>
  </si>
  <si>
    <t>지원비율</t>
    <phoneticPr fontId="3" type="noConversion"/>
  </si>
  <si>
    <t>선정</t>
    <phoneticPr fontId="3" type="noConversion"/>
  </si>
  <si>
    <t>선정</t>
    <phoneticPr fontId="3" type="noConversion"/>
  </si>
  <si>
    <t>비고</t>
    <phoneticPr fontId="3" type="noConversion"/>
  </si>
  <si>
    <t>선금 신청가능 금액
(보조금의 80%)</t>
    <phoneticPr fontId="3" type="noConversion"/>
  </si>
  <si>
    <t>2026년 공동주택 공용시설 개·보수 지원사업 대상단지 선정 현황</t>
    <phoneticPr fontId="3" type="noConversion"/>
  </si>
  <si>
    <t>우정</t>
    <phoneticPr fontId="3" type="noConversion"/>
  </si>
  <si>
    <t>효일목화</t>
    <phoneticPr fontId="3" type="noConversion"/>
  </si>
  <si>
    <t>렉스타운</t>
    <phoneticPr fontId="3" type="noConversion"/>
  </si>
  <si>
    <t>느치미마을태안주공2단지</t>
    <phoneticPr fontId="3" type="noConversion"/>
  </si>
  <si>
    <t>동탄역호반써밋</t>
    <phoneticPr fontId="3" type="noConversion"/>
  </si>
  <si>
    <t>반월자이더파크</t>
    <phoneticPr fontId="3" type="noConversion"/>
  </si>
  <si>
    <t>동탄호수공원금강펜테리움센트럴파크2차</t>
    <phoneticPr fontId="3" type="noConversion"/>
  </si>
  <si>
    <t>병점역 동문굿모닝힐</t>
    <phoneticPr fontId="3" type="noConversion"/>
  </si>
  <si>
    <t>한승미메이드1차</t>
    <phoneticPr fontId="3" type="noConversion"/>
  </si>
  <si>
    <t>동탄하이페리온</t>
    <phoneticPr fontId="3" type="noConversion"/>
  </si>
  <si>
    <t>화성파크드림</t>
    <phoneticPr fontId="3" type="noConversion"/>
  </si>
  <si>
    <t>시범다은삼성래미안</t>
    <phoneticPr fontId="3" type="noConversion"/>
  </si>
  <si>
    <t>우남퍼스트빌3차</t>
    <phoneticPr fontId="3" type="noConversion"/>
  </si>
  <si>
    <t>대원칸타빌포레지움</t>
    <phoneticPr fontId="3" type="noConversion"/>
  </si>
  <si>
    <t>서동탄역우남퍼스트빌(2,3차)</t>
    <phoneticPr fontId="3" type="noConversion"/>
  </si>
  <si>
    <t>화성시 우정읍 조암서로22번길 7-3</t>
    <phoneticPr fontId="10" type="noConversion"/>
  </si>
  <si>
    <t>화성시 송산동 효행로 813-1</t>
    <phoneticPr fontId="10" type="noConversion"/>
  </si>
  <si>
    <t>화성시 송산면 송산포도로 102-25</t>
    <phoneticPr fontId="3" type="noConversion"/>
  </si>
  <si>
    <t>경기도 화성시 병점3로 74</t>
    <phoneticPr fontId="3" type="noConversion"/>
  </si>
  <si>
    <t>화성시 동탄순환대로22길 45</t>
    <phoneticPr fontId="3" type="noConversion"/>
  </si>
  <si>
    <t>화성시 동탄지성로 394</t>
    <phoneticPr fontId="3" type="noConversion"/>
  </si>
  <si>
    <t>경기도 화성시 동탄면 동탄산척로 2길 56</t>
    <phoneticPr fontId="3" type="noConversion"/>
  </si>
  <si>
    <t>화성시 행정동로 64</t>
    <phoneticPr fontId="3" type="noConversion"/>
  </si>
  <si>
    <t>화성시 효행로 846</t>
    <phoneticPr fontId="3" type="noConversion"/>
  </si>
  <si>
    <t>화성시 화산중앙로 34</t>
    <phoneticPr fontId="3" type="noConversion"/>
  </si>
  <si>
    <t>화성시 동탄반석로 156</t>
    <phoneticPr fontId="3" type="noConversion"/>
  </si>
  <si>
    <t>화성시 행정동로 22</t>
    <phoneticPr fontId="3" type="noConversion"/>
  </si>
  <si>
    <t>화성시 메타폴리스로 6</t>
    <phoneticPr fontId="3" type="noConversion"/>
  </si>
  <si>
    <t>화성시 태안로 50</t>
    <phoneticPr fontId="3" type="noConversion"/>
  </si>
  <si>
    <t>화성시 동탄순환대로 22길 14</t>
    <phoneticPr fontId="3" type="noConversion"/>
  </si>
  <si>
    <t>화성시 10용사로 286</t>
    <phoneticPr fontId="3" type="noConversion"/>
  </si>
  <si>
    <t>우정읍</t>
  </si>
  <si>
    <t>송산동</t>
  </si>
  <si>
    <t>송산면</t>
    <phoneticPr fontId="9" type="noConversion"/>
  </si>
  <si>
    <t>병점동</t>
    <phoneticPr fontId="3" type="noConversion"/>
  </si>
  <si>
    <t>청계동</t>
    <phoneticPr fontId="9" type="noConversion"/>
  </si>
  <si>
    <t>반월동</t>
    <phoneticPr fontId="9" type="noConversion"/>
  </si>
  <si>
    <t>산척동</t>
    <phoneticPr fontId="9" type="noConversion"/>
  </si>
  <si>
    <t>안녕동</t>
    <phoneticPr fontId="3" type="noConversion"/>
  </si>
  <si>
    <t>송산동</t>
    <phoneticPr fontId="3" type="noConversion"/>
  </si>
  <si>
    <t>반송동</t>
    <phoneticPr fontId="3" type="noConversion"/>
  </si>
  <si>
    <t>반송동</t>
    <phoneticPr fontId="9" type="noConversion"/>
  </si>
  <si>
    <t>청계동</t>
    <phoneticPr fontId="3" type="noConversion"/>
  </si>
  <si>
    <t>능동</t>
    <phoneticPr fontId="3" type="noConversion"/>
  </si>
  <si>
    <t>1986.5.10</t>
    <phoneticPr fontId="3" type="noConversion"/>
  </si>
  <si>
    <t>1994.11.9</t>
    <phoneticPr fontId="3" type="noConversion"/>
  </si>
  <si>
    <t>2014.12.2</t>
    <phoneticPr fontId="3" type="noConversion"/>
  </si>
  <si>
    <t>2004.5.3</t>
    <phoneticPr fontId="3" type="noConversion"/>
  </si>
  <si>
    <t>2015.7.10</t>
    <phoneticPr fontId="3" type="noConversion"/>
  </si>
  <si>
    <t>2016.4.29</t>
    <phoneticPr fontId="3" type="noConversion"/>
  </si>
  <si>
    <t>2017.7.28</t>
    <phoneticPr fontId="3" type="noConversion"/>
  </si>
  <si>
    <t>2008.9.26</t>
    <phoneticPr fontId="3" type="noConversion"/>
  </si>
  <si>
    <t>2006.8.31</t>
    <phoneticPr fontId="3" type="noConversion"/>
  </si>
  <si>
    <t>2005.10.17</t>
    <phoneticPr fontId="9" type="noConversion"/>
  </si>
  <si>
    <t>2010.11.30</t>
    <phoneticPr fontId="3" type="noConversion"/>
  </si>
  <si>
    <t>2008.10.30</t>
    <phoneticPr fontId="9" type="noConversion"/>
  </si>
  <si>
    <t>2007.2.7</t>
    <phoneticPr fontId="3" type="noConversion"/>
  </si>
  <si>
    <t>2001.8.28</t>
    <phoneticPr fontId="3" type="noConversion"/>
  </si>
  <si>
    <t>2015.08.26</t>
    <phoneticPr fontId="9" type="noConversion"/>
  </si>
  <si>
    <t>2002.10.25</t>
    <phoneticPr fontId="3" type="noConversion"/>
  </si>
  <si>
    <t>12의3. 건물의 도색 및 균열 보수 </t>
    <phoneticPr fontId="3" type="noConversion"/>
  </si>
  <si>
    <t>8. 사용검사 이후 20년 이상 경과한 공동주택의 옥상방수 공사. 다만, 의무관리대상 공동주택은 제외한다</t>
    <phoneticPr fontId="3" type="noConversion"/>
  </si>
  <si>
    <t>10. 지하주차장 경사로 지붕설치 및 보수</t>
    <phoneticPr fontId="3" type="noConversion"/>
  </si>
  <si>
    <t>12. CCTV설치 및 보수 </t>
    <phoneticPr fontId="3" type="noConversion"/>
  </si>
  <si>
    <t>3. 어린이놀이터의 설치 및 보수 </t>
    <phoneticPr fontId="3" type="noConversion"/>
  </si>
  <si>
    <t>1. 단지 내 도로(보행통로를 포함한다)및 가로등. 보안등의 보수</t>
    <phoneticPr fontId="3" type="noConversion"/>
  </si>
  <si>
    <t>변압기 교체 및 증설, 수.배전설비 교체</t>
    <phoneticPr fontId="3" type="noConversion"/>
  </si>
  <si>
    <t>비의무</t>
    <phoneticPr fontId="3" type="noConversion"/>
  </si>
  <si>
    <t>의무(변압기)</t>
    <phoneticPr fontId="3" type="noConversion"/>
  </si>
  <si>
    <t>의무</t>
  </si>
  <si>
    <t>의무</t>
    <phoneticPr fontId="3" type="noConversion"/>
  </si>
  <si>
    <t>향남풍림아이원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</si>
</sst>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4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</font>
    <font>
      <sz val="8"/>
      <name val="맑은 고딕"/>
      <family val="2"/>
      <charset val="129"/>
      <scheme val="minor"/>
    </font>
    <font>
      <sz val="11"/>
      <name val="맑은 고딕"/>
      <family val="3"/>
      <charset val="129"/>
    </font>
    <font>
      <sz val="11"/>
      <color theme="1"/>
      <name val="맑은 고딕"/>
      <family val="3"/>
      <charset val="129"/>
    </font>
    <font>
      <b/>
      <sz val="20"/>
      <color theme="1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</font>
    <font>
      <sz val="8"/>
      <name val="맑은 고딕"/>
      <family val="3"/>
      <charset val="129"/>
      <scheme val="minor"/>
    </font>
    <font>
      <sz val="8"/>
      <name val="돋움"/>
      <family val="3"/>
      <charset val="129"/>
    </font>
    <font>
      <sz val="11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</font>
    <font>
      <sz val="11"/>
      <color rgb="FFFF0000"/>
      <name val="맑은 고딕"/>
      <family val="3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rgb="FFFFEBEB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ck">
        <color rgb="FF0000FF"/>
      </left>
      <right style="thick">
        <color rgb="FF0000FF"/>
      </right>
      <top style="thick">
        <color rgb="FF0000FF"/>
      </top>
      <bottom/>
      <diagonal/>
    </border>
    <border>
      <left style="thick">
        <color rgb="FF0000FF"/>
      </left>
      <right style="thick">
        <color rgb="FF0000FF"/>
      </right>
      <top/>
      <bottom style="thin">
        <color indexed="64"/>
      </bottom>
      <diagonal/>
    </border>
    <border>
      <left style="thick">
        <color rgb="FF0000FF"/>
      </left>
      <right style="thick">
        <color rgb="FF0000FF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ck">
        <color rgb="FF0000FF"/>
      </left>
      <right style="thick">
        <color rgb="FF0000FF"/>
      </right>
      <top style="thin">
        <color indexed="64"/>
      </top>
      <bottom style="thin">
        <color theme="1"/>
      </bottom>
      <diagonal/>
    </border>
    <border>
      <left style="thick">
        <color rgb="FF0000FF"/>
      </left>
      <right style="thick">
        <color rgb="FF0000FF"/>
      </right>
      <top style="thin">
        <color theme="1"/>
      </top>
      <bottom style="thin">
        <color theme="1"/>
      </bottom>
      <diagonal/>
    </border>
    <border>
      <left style="thick">
        <color rgb="FF0000FF"/>
      </left>
      <right style="thick">
        <color rgb="FF0000FF"/>
      </right>
      <top style="thin">
        <color theme="1"/>
      </top>
      <bottom style="thick">
        <color rgb="FF0000FF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</cellStyleXfs>
  <cellXfs count="65">
    <xf numFmtId="0" fontId="0" fillId="0" borderId="0" xfId="0">
      <alignment vertical="center"/>
    </xf>
    <xf numFmtId="0" fontId="4" fillId="0" borderId="1" xfId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9" fontId="5" fillId="0" borderId="1" xfId="1" applyNumberFormat="1" applyFont="1" applyFill="1" applyBorder="1" applyAlignment="1">
      <alignment horizontal="center" vertical="center"/>
    </xf>
    <xf numFmtId="0" fontId="2" fillId="4" borderId="1" xfId="1" applyFont="1" applyFill="1" applyBorder="1" applyAlignment="1">
      <alignment horizontal="center" vertical="center" wrapText="1"/>
    </xf>
    <xf numFmtId="0" fontId="2" fillId="4" borderId="2" xfId="1" applyFont="1" applyFill="1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0" fontId="2" fillId="0" borderId="1" xfId="1" applyFont="1" applyFill="1" applyBorder="1" applyAlignment="1">
      <alignment horizontal="center" vertical="center" wrapText="1"/>
    </xf>
    <xf numFmtId="0" fontId="2" fillId="0" borderId="1" xfId="1" applyFont="1" applyFill="1" applyBorder="1" applyAlignment="1">
      <alignment horizontal="center" vertical="center"/>
    </xf>
    <xf numFmtId="0" fontId="2" fillId="0" borderId="2" xfId="1" applyFont="1" applyFill="1" applyBorder="1" applyAlignment="1">
      <alignment horizontal="center" vertical="center" wrapText="1"/>
    </xf>
    <xf numFmtId="0" fontId="2" fillId="0" borderId="3" xfId="1" applyFont="1" applyFill="1" applyBorder="1" applyAlignment="1">
      <alignment horizontal="center" vertical="center"/>
    </xf>
    <xf numFmtId="41" fontId="2" fillId="0" borderId="1" xfId="1" applyNumberFormat="1" applyFont="1" applyFill="1" applyBorder="1" applyAlignment="1">
      <alignment horizontal="center" vertical="center" wrapText="1"/>
    </xf>
    <xf numFmtId="41" fontId="2" fillId="0" borderId="7" xfId="1" applyNumberFormat="1" applyFont="1" applyFill="1" applyBorder="1" applyAlignment="1">
      <alignment horizontal="center" vertical="center" wrapText="1"/>
    </xf>
    <xf numFmtId="41" fontId="5" fillId="0" borderId="7" xfId="1" applyNumberFormat="1" applyFont="1" applyFill="1" applyBorder="1" applyAlignment="1">
      <alignment horizontal="center" vertical="center"/>
    </xf>
    <xf numFmtId="0" fontId="5" fillId="5" borderId="1" xfId="1" applyFont="1" applyFill="1" applyBorder="1" applyAlignment="1">
      <alignment horizontal="center" vertical="center"/>
    </xf>
    <xf numFmtId="49" fontId="5" fillId="5" borderId="1" xfId="0" applyNumberFormat="1" applyFont="1" applyFill="1" applyBorder="1" applyAlignment="1">
      <alignment horizontal="left" vertical="center" wrapText="1"/>
    </xf>
    <xf numFmtId="49" fontId="5" fillId="5" borderId="8" xfId="0" applyNumberFormat="1" applyFont="1" applyFill="1" applyBorder="1" applyAlignment="1">
      <alignment horizontal="left" vertical="center" wrapText="1"/>
    </xf>
    <xf numFmtId="0" fontId="5" fillId="5" borderId="1" xfId="1" applyFont="1" applyFill="1" applyBorder="1" applyAlignment="1">
      <alignment horizontal="left" vertical="center"/>
    </xf>
    <xf numFmtId="0" fontId="11" fillId="5" borderId="9" xfId="0" applyFont="1" applyFill="1" applyBorder="1" applyAlignment="1">
      <alignment horizontal="left" vertical="center"/>
    </xf>
    <xf numFmtId="0" fontId="7" fillId="5" borderId="10" xfId="0" applyFont="1" applyFill="1" applyBorder="1" applyAlignment="1">
      <alignment horizontal="left" vertical="center"/>
    </xf>
    <xf numFmtId="0" fontId="5" fillId="5" borderId="11" xfId="1" applyFont="1" applyFill="1" applyBorder="1" applyAlignment="1">
      <alignment horizontal="left" vertical="center"/>
    </xf>
    <xf numFmtId="41" fontId="5" fillId="0" borderId="12" xfId="1" applyNumberFormat="1" applyFont="1" applyFill="1" applyBorder="1" applyAlignment="1">
      <alignment horizontal="center" vertical="center"/>
    </xf>
    <xf numFmtId="41" fontId="5" fillId="0" borderId="13" xfId="1" applyNumberFormat="1" applyFont="1" applyFill="1" applyBorder="1" applyAlignment="1">
      <alignment horizontal="center" vertical="center"/>
    </xf>
    <xf numFmtId="41" fontId="5" fillId="0" borderId="14" xfId="1" applyNumberFormat="1" applyFont="1" applyFill="1" applyBorder="1" applyAlignment="1">
      <alignment horizontal="center" vertical="center"/>
    </xf>
    <xf numFmtId="0" fontId="7" fillId="5" borderId="1" xfId="0" applyFont="1" applyFill="1" applyBorder="1" applyAlignment="1">
      <alignment horizontal="center" vertical="center"/>
    </xf>
    <xf numFmtId="0" fontId="7" fillId="5" borderId="8" xfId="0" applyFont="1" applyFill="1" applyBorder="1" applyAlignment="1">
      <alignment horizontal="center" vertical="center"/>
    </xf>
    <xf numFmtId="0" fontId="7" fillId="5" borderId="11" xfId="0" applyFont="1" applyFill="1" applyBorder="1" applyAlignment="1">
      <alignment horizontal="center" vertical="center"/>
    </xf>
    <xf numFmtId="0" fontId="5" fillId="5" borderId="1" xfId="4" applyFont="1" applyFill="1" applyBorder="1" applyAlignment="1">
      <alignment horizontal="center" vertical="center"/>
    </xf>
    <xf numFmtId="0" fontId="5" fillId="5" borderId="8" xfId="1" applyFont="1" applyFill="1" applyBorder="1" applyAlignment="1">
      <alignment horizontal="center" vertical="center"/>
    </xf>
    <xf numFmtId="0" fontId="5" fillId="5" borderId="11" xfId="1" applyFont="1" applyFill="1" applyBorder="1" applyAlignment="1">
      <alignment horizontal="center" vertical="center"/>
    </xf>
    <xf numFmtId="14" fontId="5" fillId="5" borderId="1" xfId="1" applyNumberFormat="1" applyFont="1" applyFill="1" applyBorder="1" applyAlignment="1">
      <alignment horizontal="center" vertical="center"/>
    </xf>
    <xf numFmtId="14" fontId="7" fillId="5" borderId="1" xfId="0" applyNumberFormat="1" applyFont="1" applyFill="1" applyBorder="1" applyAlignment="1">
      <alignment horizontal="center" vertical="center"/>
    </xf>
    <xf numFmtId="0" fontId="5" fillId="5" borderId="1" xfId="3" applyNumberFormat="1" applyFont="1" applyFill="1" applyBorder="1" applyAlignment="1">
      <alignment horizontal="center" vertical="center"/>
    </xf>
    <xf numFmtId="0" fontId="5" fillId="5" borderId="1" xfId="2" applyNumberFormat="1" applyFont="1" applyFill="1" applyBorder="1" applyAlignment="1">
      <alignment horizontal="center" vertical="center"/>
    </xf>
    <xf numFmtId="3" fontId="5" fillId="5" borderId="1" xfId="1" applyNumberFormat="1" applyFont="1" applyFill="1" applyBorder="1" applyAlignment="1">
      <alignment horizontal="center" vertical="center"/>
    </xf>
    <xf numFmtId="41" fontId="5" fillId="5" borderId="1" xfId="1" applyNumberFormat="1" applyFont="1" applyFill="1" applyBorder="1" applyAlignment="1">
      <alignment horizontal="center" vertical="center"/>
    </xf>
    <xf numFmtId="9" fontId="5" fillId="5" borderId="1" xfId="4" applyNumberFormat="1" applyFont="1" applyFill="1" applyBorder="1" applyAlignment="1">
      <alignment horizontal="center" vertical="center"/>
    </xf>
    <xf numFmtId="41" fontId="5" fillId="5" borderId="8" xfId="1" applyNumberFormat="1" applyFont="1" applyFill="1" applyBorder="1" applyAlignment="1">
      <alignment horizontal="center" vertical="center"/>
    </xf>
    <xf numFmtId="9" fontId="5" fillId="5" borderId="8" xfId="4" applyNumberFormat="1" applyFont="1" applyFill="1" applyBorder="1" applyAlignment="1">
      <alignment horizontal="center" vertical="center"/>
    </xf>
    <xf numFmtId="41" fontId="12" fillId="5" borderId="11" xfId="1" applyNumberFormat="1" applyFont="1" applyFill="1" applyBorder="1" applyAlignment="1">
      <alignment horizontal="center" vertical="center"/>
    </xf>
    <xf numFmtId="9" fontId="5" fillId="5" borderId="11" xfId="4" applyNumberFormat="1" applyFont="1" applyFill="1" applyBorder="1" applyAlignment="1">
      <alignment horizontal="center" vertical="center"/>
    </xf>
    <xf numFmtId="41" fontId="12" fillId="5" borderId="1" xfId="1" applyNumberFormat="1" applyFont="1" applyFill="1" applyBorder="1" applyAlignment="1">
      <alignment horizontal="center" vertical="center"/>
    </xf>
    <xf numFmtId="41" fontId="13" fillId="5" borderId="1" xfId="2" applyFont="1" applyFill="1" applyBorder="1">
      <alignment vertical="center"/>
    </xf>
    <xf numFmtId="41" fontId="5" fillId="5" borderId="11" xfId="1" applyNumberFormat="1" applyFont="1" applyFill="1" applyBorder="1" applyAlignment="1">
      <alignment horizontal="center" vertical="center"/>
    </xf>
    <xf numFmtId="41" fontId="12" fillId="5" borderId="1" xfId="4" applyNumberFormat="1" applyFont="1" applyFill="1" applyBorder="1" applyAlignment="1">
      <alignment horizontal="center" vertical="center"/>
    </xf>
    <xf numFmtId="41" fontId="5" fillId="5" borderId="1" xfId="4" applyNumberFormat="1" applyFont="1" applyFill="1" applyBorder="1" applyAlignment="1">
      <alignment horizontal="center" vertical="center"/>
    </xf>
    <xf numFmtId="41" fontId="2" fillId="4" borderId="1" xfId="1" applyNumberFormat="1" applyFont="1" applyFill="1" applyBorder="1" applyAlignment="1">
      <alignment horizontal="center" vertical="center"/>
    </xf>
    <xf numFmtId="41" fontId="2" fillId="4" borderId="2" xfId="1" applyNumberFormat="1" applyFont="1" applyFill="1" applyBorder="1" applyAlignment="1">
      <alignment horizontal="center" vertical="center"/>
    </xf>
    <xf numFmtId="0" fontId="2" fillId="2" borderId="1" xfId="1" applyFont="1" applyFill="1" applyBorder="1" applyAlignment="1">
      <alignment horizontal="center" vertical="center" wrapText="1"/>
    </xf>
    <xf numFmtId="0" fontId="2" fillId="2" borderId="3" xfId="1" applyFont="1" applyFill="1" applyBorder="1" applyAlignment="1">
      <alignment horizontal="center" vertical="center"/>
    </xf>
    <xf numFmtId="0" fontId="6" fillId="0" borderId="4" xfId="1" applyFont="1" applyFill="1" applyBorder="1" applyAlignment="1">
      <alignment horizontal="center" vertical="center"/>
    </xf>
    <xf numFmtId="0" fontId="6" fillId="0" borderId="0" xfId="1" applyFont="1" applyFill="1" applyBorder="1" applyAlignment="1">
      <alignment horizontal="center" vertical="center"/>
    </xf>
    <xf numFmtId="41" fontId="8" fillId="2" borderId="5" xfId="1" applyNumberFormat="1" applyFont="1" applyFill="1" applyBorder="1" applyAlignment="1">
      <alignment horizontal="center" vertical="center" wrapText="1"/>
    </xf>
    <xf numFmtId="41" fontId="8" fillId="2" borderId="6" xfId="1" applyNumberFormat="1" applyFont="1" applyFill="1" applyBorder="1" applyAlignment="1">
      <alignment horizontal="center" vertical="center"/>
    </xf>
    <xf numFmtId="0" fontId="2" fillId="2" borderId="1" xfId="1" applyFont="1" applyFill="1" applyBorder="1" applyAlignment="1">
      <alignment horizontal="center" vertical="center"/>
    </xf>
    <xf numFmtId="0" fontId="2" fillId="3" borderId="15" xfId="1" applyFont="1" applyFill="1" applyBorder="1" applyAlignment="1">
      <alignment horizontal="center" vertical="center"/>
    </xf>
    <xf numFmtId="0" fontId="2" fillId="3" borderId="16" xfId="1" applyFont="1" applyFill="1" applyBorder="1" applyAlignment="1">
      <alignment horizontal="center" vertical="center"/>
    </xf>
    <xf numFmtId="0" fontId="2" fillId="3" borderId="17" xfId="1" applyFont="1" applyFill="1" applyBorder="1" applyAlignment="1">
      <alignment horizontal="center" vertical="center"/>
    </xf>
    <xf numFmtId="0" fontId="2" fillId="3" borderId="18" xfId="1" applyFont="1" applyFill="1" applyBorder="1" applyAlignment="1">
      <alignment horizontal="center" vertical="center"/>
    </xf>
    <xf numFmtId="0" fontId="2" fillId="3" borderId="4" xfId="1" applyFont="1" applyFill="1" applyBorder="1" applyAlignment="1">
      <alignment horizontal="center" vertical="center"/>
    </xf>
    <xf numFmtId="0" fontId="2" fillId="3" borderId="19" xfId="1" applyFont="1" applyFill="1" applyBorder="1" applyAlignment="1">
      <alignment horizontal="center" vertical="center"/>
    </xf>
    <xf numFmtId="0" fontId="2" fillId="0" borderId="2" xfId="1" applyFont="1" applyFill="1" applyBorder="1" applyAlignment="1">
      <alignment horizontal="center" vertical="center" wrapText="1"/>
    </xf>
    <xf numFmtId="0" fontId="2" fillId="0" borderId="20" xfId="1" applyFont="1" applyFill="1" applyBorder="1" applyAlignment="1">
      <alignment horizontal="center" vertical="center" wrapText="1"/>
    </xf>
    <xf numFmtId="0" fontId="2" fillId="0" borderId="3" xfId="1" applyFont="1" applyFill="1" applyBorder="1" applyAlignment="1">
      <alignment horizontal="center" vertical="center" wrapText="1"/>
    </xf>
    <xf numFmtId="0" fontId="5" fillId="0" borderId="1" xfId="1" applyFont="1" applyFill="1" applyBorder="1" applyAlignment="1">
      <alignment horizontal="center" vertical="center"/>
    </xf>
  </cellXfs>
  <cellStyles count="5">
    <cellStyle name="쉼표 [0]" xfId="3" builtinId="6"/>
    <cellStyle name="쉼표 [0] 2" xfId="2" xr:uid="{9FFD8631-416A-4F38-8F83-0E00569A3E5A}"/>
    <cellStyle name="표준" xfId="0" builtinId="0"/>
    <cellStyle name="표준 13" xfId="1" xr:uid="{9EA65B00-F27C-41B2-80AC-A405CA1E74A7}"/>
    <cellStyle name="표준 13 3 2" xfId="4" xr:uid="{7CA2457D-5115-40E8-B126-8D280523CD57}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6C5808-842F-4820-AC4D-D2E71D05E6AD}">
  <dimension ref="A1:O21"/>
  <sheetViews>
    <sheetView tabSelected="1" zoomScale="85" zoomScaleNormal="85" workbookViewId="0">
      <pane ySplit="3" topLeftCell="A4" activePane="bottomLeft" state="frozen"/>
      <selection pane="bottomLeft" activeCell="G19" sqref="G19:I20"/>
    </sheetView>
  </sheetViews>
  <sheetFormatPr defaultRowHeight="16.5" x14ac:dyDescent="0.3"/>
  <cols>
    <col min="1" max="1" width="8.375" customWidth="1"/>
    <col min="2" max="2" width="7.375" bestFit="1" customWidth="1"/>
    <col min="3" max="3" width="38.5" customWidth="1"/>
    <col min="4" max="4" width="40" bestFit="1" customWidth="1"/>
    <col min="5" max="5" width="11.25" style="2" bestFit="1" customWidth="1"/>
    <col min="6" max="6" width="7.375" style="2" bestFit="1" customWidth="1"/>
    <col min="7" max="7" width="11.125" customWidth="1"/>
    <col min="8" max="8" width="9.875" customWidth="1"/>
    <col min="9" max="9" width="35.75" customWidth="1"/>
    <col min="10" max="10" width="17.625" bestFit="1" customWidth="1"/>
    <col min="11" max="12" width="16.375" bestFit="1" customWidth="1"/>
    <col min="14" max="14" width="19.5" bestFit="1" customWidth="1"/>
    <col min="15" max="15" width="11.25" style="2" bestFit="1" customWidth="1"/>
  </cols>
  <sheetData>
    <row r="1" spans="1:15" ht="50.1" customHeight="1" thickBot="1" x14ac:dyDescent="0.35">
      <c r="A1" s="50" t="s">
        <v>16</v>
      </c>
      <c r="B1" s="50"/>
      <c r="C1" s="50"/>
      <c r="D1" s="50"/>
      <c r="E1" s="50"/>
      <c r="F1" s="50"/>
      <c r="G1" s="50"/>
      <c r="H1" s="50"/>
      <c r="I1" s="50"/>
      <c r="J1" s="50"/>
      <c r="K1" s="50"/>
      <c r="L1" s="50"/>
      <c r="M1" s="50"/>
      <c r="N1" s="51"/>
      <c r="O1" s="50"/>
    </row>
    <row r="2" spans="1:15" ht="24" customHeight="1" thickTop="1" x14ac:dyDescent="0.3">
      <c r="A2" s="48" t="s">
        <v>12</v>
      </c>
      <c r="B2" s="54" t="s">
        <v>0</v>
      </c>
      <c r="C2" s="54" t="s">
        <v>1</v>
      </c>
      <c r="D2" s="54" t="s">
        <v>2</v>
      </c>
      <c r="E2" s="54" t="s">
        <v>3</v>
      </c>
      <c r="F2" s="54" t="s">
        <v>4</v>
      </c>
      <c r="G2" s="55" t="s">
        <v>6</v>
      </c>
      <c r="H2" s="56"/>
      <c r="I2" s="57"/>
      <c r="J2" s="46" t="s">
        <v>7</v>
      </c>
      <c r="K2" s="46"/>
      <c r="L2" s="46"/>
      <c r="M2" s="47"/>
      <c r="N2" s="52" t="s">
        <v>15</v>
      </c>
      <c r="O2" s="49" t="s">
        <v>14</v>
      </c>
    </row>
    <row r="3" spans="1:15" s="2" customFormat="1" ht="24.95" customHeight="1" x14ac:dyDescent="0.3">
      <c r="A3" s="48"/>
      <c r="B3" s="54"/>
      <c r="C3" s="54"/>
      <c r="D3" s="54"/>
      <c r="E3" s="54"/>
      <c r="F3" s="54"/>
      <c r="G3" s="58"/>
      <c r="H3" s="59"/>
      <c r="I3" s="60"/>
      <c r="J3" s="4" t="s">
        <v>8</v>
      </c>
      <c r="K3" s="4" t="s">
        <v>9</v>
      </c>
      <c r="L3" s="4" t="s">
        <v>10</v>
      </c>
      <c r="M3" s="5" t="s">
        <v>11</v>
      </c>
      <c r="N3" s="53"/>
      <c r="O3" s="49"/>
    </row>
    <row r="4" spans="1:15" s="2" customFormat="1" ht="24.95" customHeight="1" x14ac:dyDescent="0.3">
      <c r="A4" s="7"/>
      <c r="B4" s="8"/>
      <c r="C4" s="8"/>
      <c r="D4" s="8"/>
      <c r="E4" s="8"/>
      <c r="F4" s="8"/>
      <c r="G4" s="61"/>
      <c r="H4" s="62"/>
      <c r="I4" s="63"/>
      <c r="J4" s="11">
        <f>SUM(J5:J20)</f>
        <v>4214724000</v>
      </c>
      <c r="K4" s="11">
        <f>SUM(K5:K20)</f>
        <v>1119322000</v>
      </c>
      <c r="L4" s="11">
        <f>SUM(L5:L20)</f>
        <v>3095402000</v>
      </c>
      <c r="M4" s="9"/>
      <c r="N4" s="12">
        <f>SUM(N5:N20)</f>
        <v>895457600</v>
      </c>
      <c r="O4" s="10"/>
    </row>
    <row r="5" spans="1:15" x14ac:dyDescent="0.3">
      <c r="A5" s="3" t="s">
        <v>13</v>
      </c>
      <c r="B5" s="24" t="s">
        <v>48</v>
      </c>
      <c r="C5" s="1" t="s">
        <v>17</v>
      </c>
      <c r="D5" s="15" t="s">
        <v>32</v>
      </c>
      <c r="E5" s="14" t="s">
        <v>61</v>
      </c>
      <c r="F5" s="14">
        <v>40</v>
      </c>
      <c r="G5" s="64" t="s">
        <v>77</v>
      </c>
      <c r="H5" s="64"/>
      <c r="I5" s="64"/>
      <c r="J5" s="45">
        <f>SUM(L5,K5)</f>
        <v>39970000</v>
      </c>
      <c r="K5" s="35">
        <v>23982000</v>
      </c>
      <c r="L5" s="35">
        <v>15988000</v>
      </c>
      <c r="M5" s="36">
        <f t="shared" ref="M5:M7" si="0">K5/J5</f>
        <v>0.6</v>
      </c>
      <c r="N5" s="13">
        <v>19185600</v>
      </c>
      <c r="O5" s="6" t="s">
        <v>84</v>
      </c>
    </row>
    <row r="6" spans="1:15" x14ac:dyDescent="0.3">
      <c r="A6" s="3" t="s">
        <v>13</v>
      </c>
      <c r="B6" s="25" t="s">
        <v>49</v>
      </c>
      <c r="C6" s="1" t="s">
        <v>18</v>
      </c>
      <c r="D6" s="16" t="s">
        <v>33</v>
      </c>
      <c r="E6" s="28" t="s">
        <v>62</v>
      </c>
      <c r="F6" s="28">
        <v>121</v>
      </c>
      <c r="G6" s="64" t="s">
        <v>78</v>
      </c>
      <c r="H6" s="64"/>
      <c r="I6" s="64"/>
      <c r="J6" s="45">
        <v>19800000</v>
      </c>
      <c r="K6" s="37">
        <v>15840000</v>
      </c>
      <c r="L6" s="37">
        <v>3960000</v>
      </c>
      <c r="M6" s="38">
        <f t="shared" si="0"/>
        <v>0.8</v>
      </c>
      <c r="N6" s="13">
        <v>12672000</v>
      </c>
      <c r="O6" s="6" t="s">
        <v>84</v>
      </c>
    </row>
    <row r="7" spans="1:15" x14ac:dyDescent="0.3">
      <c r="A7" s="3" t="s">
        <v>13</v>
      </c>
      <c r="B7" s="24" t="s">
        <v>50</v>
      </c>
      <c r="C7" s="1" t="s">
        <v>19</v>
      </c>
      <c r="D7" s="17" t="s">
        <v>34</v>
      </c>
      <c r="E7" s="14" t="s">
        <v>63</v>
      </c>
      <c r="F7" s="14">
        <v>47</v>
      </c>
      <c r="G7" s="64" t="s">
        <v>79</v>
      </c>
      <c r="H7" s="64"/>
      <c r="I7" s="64"/>
      <c r="J7" s="45">
        <f t="shared" ref="J7:J16" si="1">SUM(L7,K7)</f>
        <v>25000000</v>
      </c>
      <c r="K7" s="35">
        <v>17500000</v>
      </c>
      <c r="L7" s="35">
        <v>7500000</v>
      </c>
      <c r="M7" s="36">
        <f t="shared" si="0"/>
        <v>0.7</v>
      </c>
      <c r="N7" s="13">
        <v>14000000</v>
      </c>
      <c r="O7" s="6" t="s">
        <v>84</v>
      </c>
    </row>
    <row r="8" spans="1:15" x14ac:dyDescent="0.3">
      <c r="A8" s="3" t="s">
        <v>13</v>
      </c>
      <c r="B8" s="26" t="s">
        <v>51</v>
      </c>
      <c r="C8" s="1" t="s">
        <v>20</v>
      </c>
      <c r="D8" s="18" t="s">
        <v>35</v>
      </c>
      <c r="E8" s="29" t="s">
        <v>64</v>
      </c>
      <c r="F8" s="29">
        <v>649</v>
      </c>
      <c r="G8" s="64" t="s">
        <v>80</v>
      </c>
      <c r="H8" s="64"/>
      <c r="I8" s="64"/>
      <c r="J8" s="44">
        <f t="shared" si="1"/>
        <v>99950000</v>
      </c>
      <c r="K8" s="39">
        <v>49975000</v>
      </c>
      <c r="L8" s="39">
        <v>49975000</v>
      </c>
      <c r="M8" s="40">
        <f>K8/J8</f>
        <v>0.5</v>
      </c>
      <c r="N8" s="13">
        <v>39980000</v>
      </c>
      <c r="O8" s="6" t="s">
        <v>87</v>
      </c>
    </row>
    <row r="9" spans="1:15" x14ac:dyDescent="0.3">
      <c r="A9" s="3" t="s">
        <v>13</v>
      </c>
      <c r="B9" s="24" t="s">
        <v>52</v>
      </c>
      <c r="C9" s="1" t="s">
        <v>21</v>
      </c>
      <c r="D9" s="17" t="s">
        <v>36</v>
      </c>
      <c r="E9" s="14" t="s">
        <v>65</v>
      </c>
      <c r="F9" s="14">
        <v>922</v>
      </c>
      <c r="G9" s="64" t="s">
        <v>80</v>
      </c>
      <c r="H9" s="64"/>
      <c r="I9" s="64"/>
      <c r="J9" s="45">
        <f t="shared" si="1"/>
        <v>384670000</v>
      </c>
      <c r="K9" s="35">
        <v>100000000</v>
      </c>
      <c r="L9" s="35">
        <v>284670000</v>
      </c>
      <c r="M9" s="36">
        <f t="shared" ref="M9:M18" si="2">K9/J9</f>
        <v>0.25996308524189565</v>
      </c>
      <c r="N9" s="13">
        <v>80000000</v>
      </c>
      <c r="O9" s="6" t="s">
        <v>87</v>
      </c>
    </row>
    <row r="10" spans="1:15" x14ac:dyDescent="0.3">
      <c r="A10" s="3" t="s">
        <v>13</v>
      </c>
      <c r="B10" s="24" t="s">
        <v>53</v>
      </c>
      <c r="C10" s="1" t="s">
        <v>22</v>
      </c>
      <c r="D10" s="17" t="s">
        <v>37</v>
      </c>
      <c r="E10" s="30" t="s">
        <v>66</v>
      </c>
      <c r="F10" s="32">
        <v>468</v>
      </c>
      <c r="G10" s="64" t="s">
        <v>80</v>
      </c>
      <c r="H10" s="64"/>
      <c r="I10" s="64"/>
      <c r="J10" s="44">
        <f t="shared" si="1"/>
        <v>112620000</v>
      </c>
      <c r="K10" s="41">
        <v>56310000</v>
      </c>
      <c r="L10" s="41">
        <v>56310000</v>
      </c>
      <c r="M10" s="36">
        <f t="shared" si="2"/>
        <v>0.5</v>
      </c>
      <c r="N10" s="13">
        <v>45048000</v>
      </c>
      <c r="O10" s="6" t="s">
        <v>86</v>
      </c>
    </row>
    <row r="11" spans="1:15" x14ac:dyDescent="0.3">
      <c r="A11" s="3" t="s">
        <v>12</v>
      </c>
      <c r="B11" s="24" t="s">
        <v>54</v>
      </c>
      <c r="C11" s="1" t="s">
        <v>23</v>
      </c>
      <c r="D11" s="19" t="s">
        <v>38</v>
      </c>
      <c r="E11" s="14" t="s">
        <v>67</v>
      </c>
      <c r="F11" s="14">
        <v>908</v>
      </c>
      <c r="G11" s="64" t="s">
        <v>80</v>
      </c>
      <c r="H11" s="64"/>
      <c r="I11" s="64"/>
      <c r="J11" s="44">
        <f t="shared" si="1"/>
        <v>296820000</v>
      </c>
      <c r="K11" s="41">
        <v>100000000</v>
      </c>
      <c r="L11" s="41">
        <v>196820000</v>
      </c>
      <c r="M11" s="36">
        <f t="shared" si="2"/>
        <v>0.33690452125867532</v>
      </c>
      <c r="N11" s="13">
        <v>80000000</v>
      </c>
      <c r="O11" s="6" t="s">
        <v>86</v>
      </c>
    </row>
    <row r="12" spans="1:15" x14ac:dyDescent="0.3">
      <c r="A12" s="3" t="s">
        <v>12</v>
      </c>
      <c r="B12" s="24" t="s">
        <v>5</v>
      </c>
      <c r="C12" s="1" t="s">
        <v>88</v>
      </c>
      <c r="D12" s="17" t="s">
        <v>39</v>
      </c>
      <c r="E12" s="14" t="s">
        <v>68</v>
      </c>
      <c r="F12" s="14">
        <v>788</v>
      </c>
      <c r="G12" s="64" t="s">
        <v>81</v>
      </c>
      <c r="H12" s="64"/>
      <c r="I12" s="64"/>
      <c r="J12" s="45">
        <f t="shared" si="1"/>
        <v>211464000</v>
      </c>
      <c r="K12" s="35">
        <v>100000000</v>
      </c>
      <c r="L12" s="35">
        <v>111464000</v>
      </c>
      <c r="M12" s="36">
        <f t="shared" si="2"/>
        <v>0.47289373132069762</v>
      </c>
      <c r="N12" s="13">
        <v>80000000</v>
      </c>
      <c r="O12" s="6" t="s">
        <v>86</v>
      </c>
    </row>
    <row r="13" spans="1:15" x14ac:dyDescent="0.3">
      <c r="A13" s="3" t="s">
        <v>12</v>
      </c>
      <c r="B13" s="24" t="s">
        <v>55</v>
      </c>
      <c r="C13" s="1" t="s">
        <v>24</v>
      </c>
      <c r="D13" s="17" t="s">
        <v>40</v>
      </c>
      <c r="E13" s="30" t="s">
        <v>69</v>
      </c>
      <c r="F13" s="32">
        <v>518</v>
      </c>
      <c r="G13" s="64" t="s">
        <v>77</v>
      </c>
      <c r="H13" s="64"/>
      <c r="I13" s="64"/>
      <c r="J13" s="45">
        <f t="shared" si="1"/>
        <v>266200000</v>
      </c>
      <c r="K13" s="35">
        <v>100000000</v>
      </c>
      <c r="L13" s="35">
        <v>166200000</v>
      </c>
      <c r="M13" s="36">
        <f t="shared" si="2"/>
        <v>0.37565740045078888</v>
      </c>
      <c r="N13" s="13">
        <v>80000000</v>
      </c>
      <c r="O13" s="6" t="s">
        <v>86</v>
      </c>
    </row>
    <row r="14" spans="1:15" x14ac:dyDescent="0.3">
      <c r="A14" s="3" t="s">
        <v>12</v>
      </c>
      <c r="B14" s="24" t="s">
        <v>56</v>
      </c>
      <c r="C14" s="1" t="s">
        <v>25</v>
      </c>
      <c r="D14" s="17" t="s">
        <v>41</v>
      </c>
      <c r="E14" s="30" t="s">
        <v>70</v>
      </c>
      <c r="F14" s="32">
        <v>669</v>
      </c>
      <c r="G14" s="64" t="s">
        <v>77</v>
      </c>
      <c r="H14" s="64"/>
      <c r="I14" s="64"/>
      <c r="J14" s="45">
        <f t="shared" si="1"/>
        <v>397200000</v>
      </c>
      <c r="K14" s="35">
        <v>100000000</v>
      </c>
      <c r="L14" s="35">
        <v>297200000</v>
      </c>
      <c r="M14" s="36">
        <f t="shared" si="2"/>
        <v>0.25176233635448136</v>
      </c>
      <c r="N14" s="13">
        <v>80000000</v>
      </c>
      <c r="O14" s="6" t="s">
        <v>86</v>
      </c>
    </row>
    <row r="15" spans="1:15" x14ac:dyDescent="0.3">
      <c r="A15" s="3" t="s">
        <v>12</v>
      </c>
      <c r="B15" s="24" t="s">
        <v>57</v>
      </c>
      <c r="C15" s="1" t="s">
        <v>26</v>
      </c>
      <c r="D15" s="17" t="s">
        <v>42</v>
      </c>
      <c r="E15" s="30" t="s">
        <v>71</v>
      </c>
      <c r="F15" s="32">
        <v>180</v>
      </c>
      <c r="G15" s="64" t="s">
        <v>80</v>
      </c>
      <c r="H15" s="64"/>
      <c r="I15" s="64"/>
      <c r="J15" s="44">
        <f t="shared" si="1"/>
        <v>157720000</v>
      </c>
      <c r="K15" s="42">
        <v>78860000</v>
      </c>
      <c r="L15" s="42">
        <v>78860000</v>
      </c>
      <c r="M15" s="36">
        <f t="shared" si="2"/>
        <v>0.5</v>
      </c>
      <c r="N15" s="13">
        <v>63088000</v>
      </c>
      <c r="O15" s="6" t="s">
        <v>86</v>
      </c>
    </row>
    <row r="16" spans="1:15" x14ac:dyDescent="0.3">
      <c r="A16" s="3" t="s">
        <v>12</v>
      </c>
      <c r="B16" s="24" t="s">
        <v>5</v>
      </c>
      <c r="C16" s="1" t="s">
        <v>27</v>
      </c>
      <c r="D16" s="17" t="s">
        <v>43</v>
      </c>
      <c r="E16" s="31" t="s">
        <v>72</v>
      </c>
      <c r="F16" s="32">
        <v>622</v>
      </c>
      <c r="G16" s="64" t="s">
        <v>81</v>
      </c>
      <c r="H16" s="64"/>
      <c r="I16" s="64"/>
      <c r="J16" s="45">
        <f t="shared" si="1"/>
        <v>219780000</v>
      </c>
      <c r="K16" s="35">
        <v>100000000</v>
      </c>
      <c r="L16" s="35">
        <v>119780000</v>
      </c>
      <c r="M16" s="36">
        <f t="shared" si="2"/>
        <v>0.455000455000455</v>
      </c>
      <c r="N16" s="13">
        <v>80000000</v>
      </c>
      <c r="O16" s="6" t="s">
        <v>86</v>
      </c>
    </row>
    <row r="17" spans="1:15" x14ac:dyDescent="0.3">
      <c r="A17" s="3" t="s">
        <v>12</v>
      </c>
      <c r="B17" s="24" t="s">
        <v>58</v>
      </c>
      <c r="C17" s="1" t="s">
        <v>28</v>
      </c>
      <c r="D17" s="17" t="s">
        <v>44</v>
      </c>
      <c r="E17" s="14" t="s">
        <v>73</v>
      </c>
      <c r="F17" s="14">
        <v>514</v>
      </c>
      <c r="G17" s="64" t="s">
        <v>82</v>
      </c>
      <c r="H17" s="64"/>
      <c r="I17" s="64"/>
      <c r="J17" s="44">
        <v>22300000</v>
      </c>
      <c r="K17" s="41">
        <v>15610000</v>
      </c>
      <c r="L17" s="41">
        <v>6690000</v>
      </c>
      <c r="M17" s="36">
        <f t="shared" si="2"/>
        <v>0.7</v>
      </c>
      <c r="N17" s="21">
        <v>12488000</v>
      </c>
      <c r="O17" s="6" t="s">
        <v>86</v>
      </c>
    </row>
    <row r="18" spans="1:15" x14ac:dyDescent="0.3">
      <c r="A18" s="3" t="s">
        <v>12</v>
      </c>
      <c r="B18" s="26" t="s">
        <v>51</v>
      </c>
      <c r="C18" s="1" t="s">
        <v>29</v>
      </c>
      <c r="D18" s="20" t="s">
        <v>45</v>
      </c>
      <c r="E18" s="29" t="s">
        <v>74</v>
      </c>
      <c r="F18" s="29">
        <v>585</v>
      </c>
      <c r="G18" s="64" t="s">
        <v>83</v>
      </c>
      <c r="H18" s="64"/>
      <c r="I18" s="64"/>
      <c r="J18" s="45">
        <f t="shared" ref="J18" si="3">SUM(L18,K18)</f>
        <v>283690000</v>
      </c>
      <c r="K18" s="43">
        <v>100000000</v>
      </c>
      <c r="L18" s="43">
        <v>183690000</v>
      </c>
      <c r="M18" s="40">
        <f t="shared" si="2"/>
        <v>0.35249744439352815</v>
      </c>
      <c r="N18" s="13">
        <v>80000000</v>
      </c>
      <c r="O18" s="6" t="s">
        <v>85</v>
      </c>
    </row>
    <row r="19" spans="1:15" x14ac:dyDescent="0.3">
      <c r="A19" s="3" t="s">
        <v>12</v>
      </c>
      <c r="B19" s="27" t="s">
        <v>59</v>
      </c>
      <c r="C19" s="1" t="s">
        <v>30</v>
      </c>
      <c r="D19" s="17" t="s">
        <v>46</v>
      </c>
      <c r="E19" s="30" t="s">
        <v>75</v>
      </c>
      <c r="F19" s="33">
        <v>714</v>
      </c>
      <c r="G19" s="64" t="s">
        <v>80</v>
      </c>
      <c r="H19" s="64"/>
      <c r="I19" s="64"/>
      <c r="J19" s="44">
        <f>SUM(L19,K19)</f>
        <v>137540000</v>
      </c>
      <c r="K19" s="44">
        <v>68770000</v>
      </c>
      <c r="L19" s="44">
        <v>68770000</v>
      </c>
      <c r="M19" s="36">
        <f>K19/J19</f>
        <v>0.5</v>
      </c>
      <c r="N19" s="22">
        <v>55016000</v>
      </c>
      <c r="O19" s="6" t="s">
        <v>86</v>
      </c>
    </row>
    <row r="20" spans="1:15" ht="17.25" thickBot="1" x14ac:dyDescent="0.35">
      <c r="A20" s="3" t="s">
        <v>12</v>
      </c>
      <c r="B20" s="24" t="s">
        <v>60</v>
      </c>
      <c r="C20" s="1" t="s">
        <v>31</v>
      </c>
      <c r="D20" s="17" t="s">
        <v>47</v>
      </c>
      <c r="E20" s="14" t="s">
        <v>76</v>
      </c>
      <c r="F20" s="34">
        <v>1113</v>
      </c>
      <c r="G20" s="64" t="s">
        <v>77</v>
      </c>
      <c r="H20" s="64"/>
      <c r="I20" s="64"/>
      <c r="J20" s="44">
        <f t="shared" ref="J20" si="4">SUM(L20,K20)</f>
        <v>1540000000</v>
      </c>
      <c r="K20" s="41">
        <v>92475000</v>
      </c>
      <c r="L20" s="41">
        <v>1447525000</v>
      </c>
      <c r="M20" s="36">
        <f>K20/J20</f>
        <v>6.0048701298701296E-2</v>
      </c>
      <c r="N20" s="23">
        <v>73980000</v>
      </c>
      <c r="O20" s="6" t="s">
        <v>86</v>
      </c>
    </row>
    <row r="21" spans="1:15" ht="17.25" thickTop="1" x14ac:dyDescent="0.3"/>
  </sheetData>
  <mergeCells count="28">
    <mergeCell ref="G19:I19"/>
    <mergeCell ref="G20:I20"/>
    <mergeCell ref="G13:I13"/>
    <mergeCell ref="G14:I14"/>
    <mergeCell ref="G15:I15"/>
    <mergeCell ref="G16:I16"/>
    <mergeCell ref="G17:I17"/>
    <mergeCell ref="G9:I9"/>
    <mergeCell ref="G10:I10"/>
    <mergeCell ref="G11:I11"/>
    <mergeCell ref="G12:I12"/>
    <mergeCell ref="G18:I18"/>
    <mergeCell ref="G4:I4"/>
    <mergeCell ref="G5:I5"/>
    <mergeCell ref="G6:I6"/>
    <mergeCell ref="G7:I7"/>
    <mergeCell ref="G8:I8"/>
    <mergeCell ref="J2:M2"/>
    <mergeCell ref="A2:A3"/>
    <mergeCell ref="O2:O3"/>
    <mergeCell ref="A1:O1"/>
    <mergeCell ref="N2:N3"/>
    <mergeCell ref="B2:B3"/>
    <mergeCell ref="C2:C3"/>
    <mergeCell ref="D2:D3"/>
    <mergeCell ref="E2:E3"/>
    <mergeCell ref="F2:F3"/>
    <mergeCell ref="G2:I3"/>
  </mergeCells>
  <phoneticPr fontId="3" type="noConversion"/>
  <conditionalFormatting sqref="D20">
    <cfRule type="duplicateValues" dxfId="0" priority="1"/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노후 승강기 선정단지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2025-01-31T06:05:36Z</dcterms:created>
  <dcterms:modified xsi:type="dcterms:W3CDTF">2026-04-30T09:28:52Z</dcterms:modified>
</cp:coreProperties>
</file>